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50" firstSheet="1" activeTab="4"/>
  </bookViews>
  <sheets>
    <sheet name="csoportok" sheetId="1" state="hidden" r:id="rId1"/>
    <sheet name="&quot;B&quot; FIÚK IDŐREND" sheetId="2" r:id="rId2"/>
    <sheet name="&quot;B&quot;FIÚ TABELLA" sheetId="3" r:id="rId3"/>
    <sheet name="Munka2" sheetId="4" state="hidden" r:id="rId4"/>
    <sheet name="&quot;B&quot; FIÚ KERESZTJÁTÉK" sheetId="5" r:id="rId5"/>
    <sheet name="&quot;B&quot; FIÚ PONTLISTA" sheetId="6" state="hidden" r:id="rId6"/>
    <sheet name="&quot;B&quot; LÁNY IDŐREND" sheetId="7" r:id="rId7"/>
    <sheet name="&quot;B&quot; LÁNY TABELLA" sheetId="8" r:id="rId8"/>
    <sheet name="&quot;B&quot; LÁNY PONTLISTA" sheetId="9" state="hidden" r:id="rId9"/>
    <sheet name="&quot;B&quot; LÁNY KERESZTJÁTÉK" sheetId="10" r:id="rId10"/>
    <sheet name="&quot;A&quot; LÁNY-FIÚ TABELLA" sheetId="11" r:id="rId11"/>
    <sheet name="&quot;A&quot; LÁNY-FIÚ PONTLISTA" sheetId="12" state="hidden" r:id="rId12"/>
    <sheet name="III-IV.FIÚ KERESZTJÁTÉK" sheetId="13" r:id="rId13"/>
    <sheet name="PONTOK" sheetId="14" state="hidden" r:id="rId14"/>
  </sheets>
  <definedNames>
    <definedName name="_xlnm._FilterDatabase" localSheetId="5" hidden="1">'"B" FIÚ PONTLISTA'!$D$2:$D$62</definedName>
    <definedName name="_xlnm._FilterDatabase" localSheetId="13" hidden="1">'PONTOK'!$D$2:$D$158</definedName>
  </definedNames>
  <calcPr fullCalcOnLoad="1"/>
</workbook>
</file>

<file path=xl/sharedStrings.xml><?xml version="1.0" encoding="utf-8"?>
<sst xmlns="http://schemas.openxmlformats.org/spreadsheetml/2006/main" count="1430" uniqueCount="525">
  <si>
    <t>D</t>
  </si>
  <si>
    <t>M</t>
  </si>
  <si>
    <t>GY</t>
  </si>
  <si>
    <t>V</t>
  </si>
  <si>
    <t>LG</t>
  </si>
  <si>
    <t>KG</t>
  </si>
  <si>
    <t>P</t>
  </si>
  <si>
    <t>A.CSOPORT</t>
  </si>
  <si>
    <t>B.CSOPORT</t>
  </si>
  <si>
    <t>1.</t>
  </si>
  <si>
    <t>2.</t>
  </si>
  <si>
    <t>3.</t>
  </si>
  <si>
    <t>4.</t>
  </si>
  <si>
    <t>5.</t>
  </si>
  <si>
    <t>9.</t>
  </si>
  <si>
    <t>DÖNTŐ/BRONZMÉRKŐZÉS</t>
  </si>
  <si>
    <t>hely</t>
  </si>
  <si>
    <t>CSAPATNÉV</t>
  </si>
  <si>
    <t>ISKOLA</t>
  </si>
  <si>
    <t>VÁROS</t>
  </si>
  <si>
    <t>C.CSOPORT</t>
  </si>
  <si>
    <t>D.CSOPORT</t>
  </si>
  <si>
    <t>NEGYEDDÖNTŐK</t>
  </si>
  <si>
    <t>ELŐDÖNTŐK</t>
  </si>
  <si>
    <t>13.</t>
  </si>
  <si>
    <t>17.</t>
  </si>
  <si>
    <t>DOBÓVERSENY</t>
  </si>
  <si>
    <t>B1</t>
  </si>
  <si>
    <t>B5</t>
  </si>
  <si>
    <t>A1</t>
  </si>
  <si>
    <t>A5</t>
  </si>
  <si>
    <t>B2</t>
  </si>
  <si>
    <t>B4</t>
  </si>
  <si>
    <t>A2</t>
  </si>
  <si>
    <t>A4</t>
  </si>
  <si>
    <t>B3</t>
  </si>
  <si>
    <t>A3</t>
  </si>
  <si>
    <t>D2</t>
  </si>
  <si>
    <t>C2</t>
  </si>
  <si>
    <t>C1</t>
  </si>
  <si>
    <t>C3</t>
  </si>
  <si>
    <t>C4</t>
  </si>
  <si>
    <t>C5</t>
  </si>
  <si>
    <t>D1</t>
  </si>
  <si>
    <t>D3</t>
  </si>
  <si>
    <t>D4</t>
  </si>
  <si>
    <t>D5</t>
  </si>
  <si>
    <t>"B"KORCSOPORT FIÚK</t>
  </si>
  <si>
    <t>Noszlopy1</t>
  </si>
  <si>
    <t>Vetési C</t>
  </si>
  <si>
    <t>Bánki F1</t>
  </si>
  <si>
    <t>REFI1</t>
  </si>
  <si>
    <t>Faller Stars</t>
  </si>
  <si>
    <t>BRÓDY THUNDER</t>
  </si>
  <si>
    <t>Türr "A"</t>
  </si>
  <si>
    <t>Vetési B</t>
  </si>
  <si>
    <t>Lóczy Cavaliers</t>
  </si>
  <si>
    <t>Jendrassik-Venesz A</t>
  </si>
  <si>
    <t>Türr "B"</t>
  </si>
  <si>
    <t>Noszlopy2</t>
  </si>
  <si>
    <t>Bánki F2</t>
  </si>
  <si>
    <t>Lóczy Lakers</t>
  </si>
  <si>
    <t>"Reguly-Zirc"</t>
  </si>
  <si>
    <t>Vetési</t>
  </si>
  <si>
    <t>REFI2</t>
  </si>
  <si>
    <t>Noszlopy3</t>
  </si>
  <si>
    <t>Türr "C"</t>
  </si>
  <si>
    <t>VörösmartySokk</t>
  </si>
  <si>
    <t>PK</t>
  </si>
  <si>
    <t>DÖNTŐ</t>
  </si>
  <si>
    <t>IDŐ</t>
  </si>
  <si>
    <t>TÍPUS</t>
  </si>
  <si>
    <t>CSAPAT 1</t>
  </si>
  <si>
    <t>JÁTÉKV.</t>
  </si>
  <si>
    <t>SSZ.</t>
  </si>
  <si>
    <t>6.</t>
  </si>
  <si>
    <t>7.</t>
  </si>
  <si>
    <t>8.</t>
  </si>
  <si>
    <t>10.</t>
  </si>
  <si>
    <t>11.</t>
  </si>
  <si>
    <t>12.</t>
  </si>
  <si>
    <t>14.</t>
  </si>
  <si>
    <t>15.</t>
  </si>
  <si>
    <t>16.</t>
  </si>
  <si>
    <t>18.</t>
  </si>
  <si>
    <t>19.</t>
  </si>
  <si>
    <t>20.</t>
  </si>
  <si>
    <t>EREDMÉNYHIRDETÉS</t>
  </si>
  <si>
    <t>"B"KORCSOPORT LÁNY</t>
  </si>
  <si>
    <t>Ajka Bulls</t>
  </si>
  <si>
    <t>Elfelejtettünk…</t>
  </si>
  <si>
    <t>Noszlopy</t>
  </si>
  <si>
    <t>Refi1</t>
  </si>
  <si>
    <t>Vetési lány</t>
  </si>
  <si>
    <t>Refi2</t>
  </si>
  <si>
    <t>Lóczy Black Cats</t>
  </si>
  <si>
    <t>BIG</t>
  </si>
  <si>
    <t>Bánki 9C</t>
  </si>
  <si>
    <t>3.PÁLYA</t>
  </si>
  <si>
    <t>4.PÁLYA</t>
  </si>
  <si>
    <t xml:space="preserve">8:30  TECHNIKAI ÉRTEKEZLET </t>
  </si>
  <si>
    <t>"A"KORCSOPORT FIÚK</t>
  </si>
  <si>
    <t>Balatonkenese8</t>
  </si>
  <si>
    <t>SQUAD</t>
  </si>
  <si>
    <t>Révfülöpi Cápák</t>
  </si>
  <si>
    <t>Ajka Bászkitball</t>
  </si>
  <si>
    <t>Tapolcai Sasok</t>
  </si>
  <si>
    <t>The 4 Legends</t>
  </si>
  <si>
    <t>Banyákok</t>
  </si>
  <si>
    <t>Révfülöpi Oroszlánok</t>
  </si>
  <si>
    <t>Hókamókák</t>
  </si>
  <si>
    <t>VF Ajka</t>
  </si>
  <si>
    <t>"A"KORCSOPORT LÁNYOK</t>
  </si>
  <si>
    <t>L4</t>
  </si>
  <si>
    <t>L1</t>
  </si>
  <si>
    <t>L2</t>
  </si>
  <si>
    <t>L3</t>
  </si>
  <si>
    <t>Földi Nikolett</t>
  </si>
  <si>
    <t>Belloni Georgina</t>
  </si>
  <si>
    <t>Rába Orsolya</t>
  </si>
  <si>
    <t>Nyírő, Réka</t>
  </si>
  <si>
    <t>Szarka Fanni</t>
  </si>
  <si>
    <t>Szabó Blanka</t>
  </si>
  <si>
    <t>Beck Édua</t>
  </si>
  <si>
    <t>Bodnár Mikolt</t>
  </si>
  <si>
    <t>Bittmann Zsóka</t>
  </si>
  <si>
    <t>Répás Dorottya</t>
  </si>
  <si>
    <t>Goór Júlia</t>
  </si>
  <si>
    <t>Dalnoki, Panna</t>
  </si>
  <si>
    <t>Szente Orsolya</t>
  </si>
  <si>
    <t>Illés Noémi</t>
  </si>
  <si>
    <t>Bráth Bianka</t>
  </si>
  <si>
    <t>Kiss Nikolett</t>
  </si>
  <si>
    <t>Csékei Kitti</t>
  </si>
  <si>
    <t>Szabó Angelika</t>
  </si>
  <si>
    <t>Kekk Zsófia</t>
  </si>
  <si>
    <t>Szabó, Amanda</t>
  </si>
  <si>
    <t>Bánhelyi Zsófia</t>
  </si>
  <si>
    <t>Tóth Andrea</t>
  </si>
  <si>
    <t>Nagy Olívia</t>
  </si>
  <si>
    <t>Mátyás Vivien</t>
  </si>
  <si>
    <t>Szabó Boglárka</t>
  </si>
  <si>
    <t>Szakács Eszter</t>
  </si>
  <si>
    <t>Janka Mária Erzsébet</t>
  </si>
  <si>
    <t>Nyőgér Rebeka</t>
  </si>
  <si>
    <t>Selejó Rebeka</t>
  </si>
  <si>
    <t>Egyed Liliána</t>
  </si>
  <si>
    <t>Szalai Regina</t>
  </si>
  <si>
    <t>Szalóky-Kató Ágnes</t>
  </si>
  <si>
    <t>Öhschläger Noémi</t>
  </si>
  <si>
    <t>Elfelejtettünk csapatnevet választani:)</t>
  </si>
  <si>
    <t>NÉV</t>
  </si>
  <si>
    <t>B.LÁNY</t>
  </si>
  <si>
    <t>korcsoport</t>
  </si>
  <si>
    <t>csapat</t>
  </si>
  <si>
    <t>1.meccs</t>
  </si>
  <si>
    <t>2.meccs</t>
  </si>
  <si>
    <t>3.meccs</t>
  </si>
  <si>
    <t>4.meccs</t>
  </si>
  <si>
    <t>5.meccs</t>
  </si>
  <si>
    <t>6.meccs</t>
  </si>
  <si>
    <t>7.meccs</t>
  </si>
  <si>
    <t>8.meccs</t>
  </si>
  <si>
    <t>ÖSSZESEN</t>
  </si>
  <si>
    <t>Nagy Martin</t>
  </si>
  <si>
    <t>Farkas Dávid</t>
  </si>
  <si>
    <t>Vágenhoffer Péter</t>
  </si>
  <si>
    <t>Váliczkó Ákos</t>
  </si>
  <si>
    <t>Hauzer  Patrik</t>
  </si>
  <si>
    <t>Veingartner Attila</t>
  </si>
  <si>
    <t>Németh  Zsolt</t>
  </si>
  <si>
    <t>Kolonics Ádám</t>
  </si>
  <si>
    <t>Farkas Ariel</t>
  </si>
  <si>
    <t>Nemes Mátyás</t>
  </si>
  <si>
    <t>B.FIÚ</t>
  </si>
  <si>
    <t>Kiss Benedek</t>
  </si>
  <si>
    <t>Novák Péter</t>
  </si>
  <si>
    <t>Szabados Bence</t>
  </si>
  <si>
    <t>Fecske Dominik</t>
  </si>
  <si>
    <t>Bródy Thunder</t>
  </si>
  <si>
    <t>Konta Balázs</t>
  </si>
  <si>
    <t>Fícsor Balázs</t>
  </si>
  <si>
    <t>Wéber Martin</t>
  </si>
  <si>
    <t>Szabó Donát</t>
  </si>
  <si>
    <t>Máté György</t>
  </si>
  <si>
    <t>Katona Péter</t>
  </si>
  <si>
    <t>Szabó Zoltán</t>
  </si>
  <si>
    <t>Sebestyén Martin</t>
  </si>
  <si>
    <t>Nagy Richárd</t>
  </si>
  <si>
    <t>Tóth Dániel Benedek</t>
  </si>
  <si>
    <t>FENYVESI, MARCELL</t>
  </si>
  <si>
    <t>Szücs, Péter</t>
  </si>
  <si>
    <t>KÖNIGSBERGER, DÁVID</t>
  </si>
  <si>
    <t>Salamon, Zalán</t>
  </si>
  <si>
    <t>Noszlopy 1</t>
  </si>
  <si>
    <t>Noszlopy 2</t>
  </si>
  <si>
    <t>Noszlopy 3</t>
  </si>
  <si>
    <t>Vida Péter</t>
  </si>
  <si>
    <t>Gajdos Dániel</t>
  </si>
  <si>
    <t>DUPONT JEAN</t>
  </si>
  <si>
    <t>Rédling Csanád</t>
  </si>
  <si>
    <t>MARKÓ RÓBERT</t>
  </si>
  <si>
    <t>Cserneczky Zalán</t>
  </si>
  <si>
    <t>Bognár Bence</t>
  </si>
  <si>
    <t>Szokodi Tamás</t>
  </si>
  <si>
    <t>Dani Dániel</t>
  </si>
  <si>
    <t>Csányi Gábor</t>
  </si>
  <si>
    <t>Kis Martin</t>
  </si>
  <si>
    <t>Király Gergely</t>
  </si>
  <si>
    <t>Présing Áron</t>
  </si>
  <si>
    <t>Hegyi Péter</t>
  </si>
  <si>
    <t>Hegyi Barnabás</t>
  </si>
  <si>
    <t>Lampérth Máté</t>
  </si>
  <si>
    <t>Lovászi Dániel Róbert</t>
  </si>
  <si>
    <t>Domján Ádám</t>
  </si>
  <si>
    <t>Pánczér Ádám</t>
  </si>
  <si>
    <t>Münczenrieder Bendegúz</t>
  </si>
  <si>
    <t>Szász Attila</t>
  </si>
  <si>
    <t>Pilter Márton</t>
  </si>
  <si>
    <t>Schweighoffer Péter</t>
  </si>
  <si>
    <t>Présing Bence</t>
  </si>
  <si>
    <t>Szeier Kristóf</t>
  </si>
  <si>
    <t>Refi 1</t>
  </si>
  <si>
    <t>Refi 2</t>
  </si>
  <si>
    <t>Bíró Barna</t>
  </si>
  <si>
    <t>Bódy György</t>
  </si>
  <si>
    <t>Bruder Flórián</t>
  </si>
  <si>
    <t>Bódis Máté</t>
  </si>
  <si>
    <t>Horváth Marcell</t>
  </si>
  <si>
    <t>Dabosi Máté</t>
  </si>
  <si>
    <t>Lőrincz Bálint</t>
  </si>
  <si>
    <t>Gaál Bence</t>
  </si>
  <si>
    <t>Naményi Márk</t>
  </si>
  <si>
    <t>Horváth Patrik</t>
  </si>
  <si>
    <t>Majkó Ádám</t>
  </si>
  <si>
    <t>Szimicsek Dániel</t>
  </si>
  <si>
    <t>Simon Márton</t>
  </si>
  <si>
    <t>Kocsis Márton</t>
  </si>
  <si>
    <t>Nagy Péter</t>
  </si>
  <si>
    <t>Szabó Márk</t>
  </si>
  <si>
    <t>Horváth Balázs</t>
  </si>
  <si>
    <t>Kész Dániel</t>
  </si>
  <si>
    <t>Koncz Árpád</t>
  </si>
  <si>
    <t>Koncz Pál</t>
  </si>
  <si>
    <t>Fekete Álmos</t>
  </si>
  <si>
    <t>Fejes Milán</t>
  </si>
  <si>
    <t>Réti Boldizsár</t>
  </si>
  <si>
    <t>Bajner Benedek</t>
  </si>
  <si>
    <t>Garancz Milán - 48</t>
  </si>
  <si>
    <t>Máhl Martin</t>
  </si>
  <si>
    <t>Gáspár Ákos</t>
  </si>
  <si>
    <t>Pataki Bence</t>
  </si>
  <si>
    <t>Tóth Bendegúz</t>
  </si>
  <si>
    <t>Illés Tamás</t>
  </si>
  <si>
    <t>Benke Krisztofer - 30</t>
  </si>
  <si>
    <t>Szabó Róbert</t>
  </si>
  <si>
    <t>Turi Ferenc</t>
  </si>
  <si>
    <t>Kersner Máté</t>
  </si>
  <si>
    <t>Tóth Zsombor</t>
  </si>
  <si>
    <t>Kulcsár Márton</t>
  </si>
  <si>
    <t>Kiss Benjámin - 69</t>
  </si>
  <si>
    <t>Számadó Kornél</t>
  </si>
  <si>
    <t>Ármos-Éliás Dániel</t>
  </si>
  <si>
    <t>Muraközy Balázs</t>
  </si>
  <si>
    <t>Pászti-Nagy Richárd</t>
  </si>
  <si>
    <t>Lőrincz Dávid</t>
  </si>
  <si>
    <t>Kulics Patrik - 34</t>
  </si>
  <si>
    <t>Tápler-Dégi Dominik</t>
  </si>
  <si>
    <t>A.FIÚ</t>
  </si>
  <si>
    <t>Révfalusi Eszter</t>
  </si>
  <si>
    <t>Czakó Luca Eszter</t>
  </si>
  <si>
    <t>Magyar Edina</t>
  </si>
  <si>
    <t>Bartha Laura</t>
  </si>
  <si>
    <t>Varga Veríta</t>
  </si>
  <si>
    <t>Molnár Dóra</t>
  </si>
  <si>
    <t>Kiss Virág</t>
  </si>
  <si>
    <t>Farkas Zsóka</t>
  </si>
  <si>
    <t>Jurcsó Janka</t>
  </si>
  <si>
    <t>Pálffy Bianka</t>
  </si>
  <si>
    <t>Horváth Panna Pillerin</t>
  </si>
  <si>
    <t>Puskás Anna</t>
  </si>
  <si>
    <t>Tulner Ráhel</t>
  </si>
  <si>
    <t>Kovács Adél</t>
  </si>
  <si>
    <t>Pál Zsófi</t>
  </si>
  <si>
    <t>A.LÁNY</t>
  </si>
  <si>
    <t>A MÉRKŐZÉSEK KEZDÉSI IDŐPONTJAI TÁJÉKOZTATÓ JELLEGŰEK!!!!</t>
  </si>
  <si>
    <t>Pályafelügyelő:</t>
  </si>
  <si>
    <t>Továbbjut:</t>
  </si>
  <si>
    <t>B korcsoport fiú</t>
  </si>
  <si>
    <t>Továbbjut</t>
  </si>
  <si>
    <t>VÉGEREDMÉNY</t>
  </si>
  <si>
    <t>Habel Andrich Clemens</t>
  </si>
  <si>
    <t>Reiner Judit</t>
  </si>
  <si>
    <t>Szücs Bence</t>
  </si>
  <si>
    <t>Ambrus Máté</t>
  </si>
  <si>
    <t>Gödör Bence</t>
  </si>
  <si>
    <t>Hegyi Marcell</t>
  </si>
  <si>
    <t>Kara Benedek</t>
  </si>
  <si>
    <t>Horváth Bernadett</t>
  </si>
  <si>
    <t>Czotter Bea</t>
  </si>
  <si>
    <t>Vasáros Fanni</t>
  </si>
  <si>
    <t>AZ 1. ÉS 2. PÁLYÁKNAK A TECHNIKAI ÉRTEKEZLET 7:30-KOR</t>
  </si>
  <si>
    <t>1.PÁLYA</t>
  </si>
  <si>
    <t>2.PÁLYA</t>
  </si>
  <si>
    <t xml:space="preserve">7:30  TECHNIKAI ÉRTEKEZLET </t>
  </si>
  <si>
    <t>B2-B4</t>
  </si>
  <si>
    <t>D2-D4</t>
  </si>
  <si>
    <t>A2-A4</t>
  </si>
  <si>
    <t>C2-C4</t>
  </si>
  <si>
    <t>B1-B3</t>
  </si>
  <si>
    <t>A1-A3</t>
  </si>
  <si>
    <t>A2-A5</t>
  </si>
  <si>
    <t>D3-D4</t>
  </si>
  <si>
    <t>A3-A4</t>
  </si>
  <si>
    <t>C3-C4</t>
  </si>
  <si>
    <t>D1-D2</t>
  </si>
  <si>
    <t>A1-A2</t>
  </si>
  <si>
    <t>C1-C2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</si>
  <si>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</si>
  <si>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</si>
  <si>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</si>
  <si>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</si>
  <si>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</si>
  <si>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</si>
  <si>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</si>
  <si>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</si>
  <si>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</si>
  <si>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</si>
  <si>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</si>
  <si>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</si>
  <si>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</si>
  <si>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</si>
  <si>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</si>
  <si>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</si>
  <si>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</si>
  <si>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</si>
  <si>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</si>
  <si>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</si>
  <si>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</si>
  <si>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</si>
  <si>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</si>
  <si>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</si>
  <si>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</si>
  <si>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</si>
  <si>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</si>
  <si>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</si>
  <si>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</si>
  <si>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</si>
  <si>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</si>
  <si>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</si>
  <si>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</si>
  <si>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</si>
  <si>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</si>
  <si>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</si>
  <si>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</si>
  <si>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</si>
  <si>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</si>
  <si>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</si>
  <si>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név</t>
  </si>
  <si>
    <t>kat.</t>
  </si>
  <si>
    <t>ÖSSZ.</t>
  </si>
  <si>
    <t>"B".KORCSOPORT LÁNY</t>
  </si>
  <si>
    <t>Pápa</t>
  </si>
  <si>
    <t>Veszprém</t>
  </si>
  <si>
    <t>Ajka</t>
  </si>
  <si>
    <t>Türr  István  Gimn</t>
  </si>
  <si>
    <t>Vetési  A.  Gimn C</t>
  </si>
  <si>
    <t>Noszlopy  G.  Gimn  B</t>
  </si>
  <si>
    <t xml:space="preserve">Pápai  Református </t>
  </si>
  <si>
    <t>B1-B4</t>
  </si>
  <si>
    <t>B2-B3</t>
  </si>
  <si>
    <t>"A" KCS. FIÚK</t>
  </si>
  <si>
    <t>A1.hely-D2.hely</t>
  </si>
  <si>
    <t>B1.hely-C2.hely</t>
  </si>
  <si>
    <t>C1-C4</t>
  </si>
  <si>
    <t>D1-D4</t>
  </si>
  <si>
    <t>C2-C3</t>
  </si>
  <si>
    <t>D2-D3</t>
  </si>
  <si>
    <t>B1-B2</t>
  </si>
  <si>
    <t>B3-B4</t>
  </si>
  <si>
    <t>A1-A4</t>
  </si>
  <si>
    <t>B2-B5</t>
  </si>
  <si>
    <t>A3-A1</t>
  </si>
  <si>
    <t>B4-B5</t>
  </si>
  <si>
    <t>A2-A3</t>
  </si>
  <si>
    <t>A4-A5</t>
  </si>
  <si>
    <t>ELŐDÖNTŐ</t>
  </si>
  <si>
    <t>Bródy  Thunder</t>
  </si>
  <si>
    <t>Vetési  Albert  Gimnázium  C</t>
  </si>
  <si>
    <t>Türr  "B"</t>
  </si>
  <si>
    <t>BRÓDY  STORM</t>
  </si>
  <si>
    <t>CsakaCÉ</t>
  </si>
  <si>
    <t>Noszlopy  "B"  csapat</t>
  </si>
  <si>
    <t>Türr  "C"</t>
  </si>
  <si>
    <t>Ringers</t>
  </si>
  <si>
    <t>1234 (Sztgy.,Ajka)</t>
  </si>
  <si>
    <t>Jó  ötletnek  tűnt!</t>
  </si>
  <si>
    <t>Bánki</t>
  </si>
  <si>
    <t>Noszlopy  "A"  csapat</t>
  </si>
  <si>
    <t>LaBron</t>
  </si>
  <si>
    <t>Ketch&amp;Mayo</t>
  </si>
  <si>
    <t>Vörösmarty  12.G</t>
  </si>
  <si>
    <t>Lóczy  Lions</t>
  </si>
  <si>
    <t>Jendrassik</t>
  </si>
  <si>
    <t>ballers</t>
  </si>
  <si>
    <t>A5-A1</t>
  </si>
  <si>
    <t>B5-B1</t>
  </si>
  <si>
    <t>A5-A3</t>
  </si>
  <si>
    <t>B5-B3</t>
  </si>
  <si>
    <t>B3-B1</t>
  </si>
  <si>
    <t>2.PÁLY.20. MECCS GY.</t>
  </si>
  <si>
    <t>2.PÁLY.22.M GY.</t>
  </si>
  <si>
    <t>VETÉSI "C"</t>
  </si>
  <si>
    <t>TÜRR "B"</t>
  </si>
  <si>
    <t>1234 (SZTGY.,AJKA)</t>
  </si>
  <si>
    <t>2 (LOVASSY,VESZPRÉM)</t>
  </si>
  <si>
    <t>BRÓDY STORM</t>
  </si>
  <si>
    <t>CSAKACÉ</t>
  </si>
  <si>
    <t>NOSZLOPY "B"</t>
  </si>
  <si>
    <t>TÜRR "C"</t>
  </si>
  <si>
    <t>RINGERS</t>
  </si>
  <si>
    <t>PEDIG JÓ ÖTLETNEK TŰNT</t>
  </si>
  <si>
    <t>BÁNKI</t>
  </si>
  <si>
    <t>NOSZLOPY "A"</t>
  </si>
  <si>
    <t>LABRON</t>
  </si>
  <si>
    <t>KETCH&amp;MATCHO</t>
  </si>
  <si>
    <t>VÖRÖSMARTY 12.G</t>
  </si>
  <si>
    <t>LÓCZY LIONS</t>
  </si>
  <si>
    <t>JENDRASSIK</t>
  </si>
  <si>
    <t>BALLERS</t>
  </si>
  <si>
    <t>KK</t>
  </si>
  <si>
    <t>PONT</t>
  </si>
  <si>
    <t>H</t>
  </si>
  <si>
    <t>BRÓDY</t>
  </si>
  <si>
    <t>Vetési  D</t>
  </si>
  <si>
    <t>Vetési  B</t>
  </si>
  <si>
    <t>A2-B3</t>
  </si>
  <si>
    <t>A1-4.PÁLY.12.M GY</t>
  </si>
  <si>
    <t>Vetési  A</t>
  </si>
  <si>
    <t>BIG AJKA</t>
  </si>
  <si>
    <t>Vetési  C</t>
  </si>
  <si>
    <t>B2-A3</t>
  </si>
  <si>
    <t>B1-3.PÁLY.12.M GYŐZTESE</t>
  </si>
  <si>
    <t>3.HELY</t>
  </si>
  <si>
    <t>VETÉSI "B"</t>
  </si>
  <si>
    <t>VETÉSI "D"</t>
  </si>
  <si>
    <t>VETÉSI "A"</t>
  </si>
  <si>
    <t>VETÉSI "B</t>
  </si>
  <si>
    <t>D2-D5</t>
  </si>
  <si>
    <t>D5-D1</t>
  </si>
  <si>
    <t>C3-C1</t>
  </si>
  <si>
    <t>D5-D3</t>
  </si>
  <si>
    <t>D3-D1</t>
  </si>
  <si>
    <t>D4-D5</t>
  </si>
  <si>
    <t>1.PÁLYA 20.MECCS GY.</t>
  </si>
  <si>
    <t>1.PÁLYA 22.MECCS GY.</t>
  </si>
  <si>
    <t>LOVASSY FIUB VESZPRÉM</t>
  </si>
  <si>
    <t>SZTGYALB FIÚ B AJKA</t>
  </si>
  <si>
    <t>BORSOS 1</t>
  </si>
  <si>
    <t>KOSARASOK</t>
  </si>
  <si>
    <t>SZENT ISTVÁN</t>
  </si>
  <si>
    <t>BB TEAM</t>
  </si>
  <si>
    <t>SZENTKIRÁLYSZABADJA</t>
  </si>
  <si>
    <t>TAPOLCAI BÁRDOS</t>
  </si>
  <si>
    <t>"A" KCS.FIÚ "B" CSOPORT</t>
  </si>
  <si>
    <t>KERESZTJÁTÉK</t>
  </si>
  <si>
    <t>III-IV.KCS LEÁNY</t>
  </si>
  <si>
    <t>EGY KOSARAT SE</t>
  </si>
  <si>
    <t>PÖTTYÖS ZOKNI</t>
  </si>
  <si>
    <t>FV-AJKA</t>
  </si>
  <si>
    <t>RÉVFÜLÖPI OROSZLÁNOK</t>
  </si>
  <si>
    <t>3-4.HELYÉRT</t>
  </si>
  <si>
    <t>BORSOS1</t>
  </si>
  <si>
    <t>SZTKIRÁLYSZABADJA</t>
  </si>
  <si>
    <t>KETCH&amp;MAYO</t>
  </si>
  <si>
    <t>VETÉSI "C" 3</t>
  </si>
  <si>
    <t>VETÉSI "D" 11</t>
  </si>
  <si>
    <t>BRÓDY 10</t>
  </si>
  <si>
    <t>VETÉSI "A" 6</t>
  </si>
  <si>
    <t>NOSZLOPY</t>
  </si>
  <si>
    <t>LOVASSY "B"</t>
  </si>
  <si>
    <t xml:space="preserve">NOSZLOPY "B" </t>
  </si>
  <si>
    <t>BÁNKI 13</t>
  </si>
  <si>
    <t xml:space="preserve">NOSZLOPY "A" </t>
  </si>
  <si>
    <t xml:space="preserve">CSAKACÉ </t>
  </si>
  <si>
    <t xml:space="preserve">LOVASSY "B" </t>
  </si>
  <si>
    <t xml:space="preserve">KATCH &amp; MAYO </t>
  </si>
  <si>
    <t xml:space="preserve"> BÁNKI</t>
  </si>
  <si>
    <t>LÓCZY LION</t>
  </si>
  <si>
    <t xml:space="preserve">BIG AJKA </t>
  </si>
  <si>
    <t xml:space="preserve">BRÓDY </t>
  </si>
  <si>
    <t xml:space="preserve">VETÉSI "B" </t>
  </si>
  <si>
    <t xml:space="preserve">VETÉSI "D" </t>
  </si>
  <si>
    <t>BRÓDY AJKA</t>
  </si>
  <si>
    <t>5-6.HELYÉRT</t>
  </si>
  <si>
    <t>TÜRR B"</t>
  </si>
  <si>
    <t>DOBÓVERSENY GYŐZTESE:</t>
  </si>
  <si>
    <t>LEGJOBB JÁTÉKOS:</t>
  </si>
  <si>
    <t>Leone Peter</t>
  </si>
  <si>
    <t>Horváth Panna</t>
  </si>
  <si>
    <t>Lukács Luca Borbála</t>
  </si>
  <si>
    <t>Vetési Albert Gimnázium</t>
  </si>
  <si>
    <t>Bródy Imre Gimnázium</t>
  </si>
  <si>
    <t>Szűcs Péter</t>
  </si>
  <si>
    <t>Balatonfüred</t>
  </si>
  <si>
    <t>Lóczy  Lajos  Gimnázium  és  Két  Tanítási  Nyelvű  Idegenforgalmi  Szakgimnázium</t>
  </si>
  <si>
    <t>Noszlopy  Gáspár  Gimnázium  és  Kollégium</t>
  </si>
  <si>
    <t>Ajkai  Gimnázium,  Szakgimnázium,  Szakközépiskola,  Általános  Iskola,  Sportiskola  és  Kollégium</t>
  </si>
  <si>
    <t>Lovassy László Gimnázium</t>
  </si>
  <si>
    <t>Türr István Gimnázium</t>
  </si>
  <si>
    <t>Ajka Bródy Imre Gimnázium és AMI.</t>
  </si>
  <si>
    <t>Veszprémi  SZC  Jendrassik  -  Venesz  Szakgimnáziuma  és  Szakközépiskolája</t>
  </si>
  <si>
    <t>Veszprémi  SZC  Szent-Györgyi  Albert  Szakgimnáziuma,  Szakközépiskolája  és  Kollégiuma</t>
  </si>
  <si>
    <t>Veszprémi  SZC  Táncsics  Mihály  Szakgimnáziuma,  Szakközépiskolája  és  Kollégiuma  B</t>
  </si>
  <si>
    <t>Fekete  István  -  Vörösmarty  Mihály  Általános  Iskola  és  Gimnázium</t>
  </si>
  <si>
    <t>Gyüre Dóra</t>
  </si>
  <si>
    <t>Tapolcai  Bárdos  Lajos  Általános  Iskola</t>
  </si>
  <si>
    <t>Tapolca</t>
  </si>
  <si>
    <t>Ajkai  Borsos  Miklós  Általános  Iskola  B</t>
  </si>
  <si>
    <t>Szent  István  Római  Katolikus  Általános  Iskola</t>
  </si>
  <si>
    <t>Szent  István  Király  Általános  Iskola</t>
  </si>
  <si>
    <t>Szenkirályszabadja</t>
  </si>
  <si>
    <t>Révfülöpi  Általános  Iskola</t>
  </si>
  <si>
    <t>Révfülöp</t>
  </si>
  <si>
    <t>Szabó Gergő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</si>
</sst>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i/>
      <sz val="11"/>
      <color indexed="12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8"/>
      <color indexed="18"/>
      <name val="Calibri"/>
      <family val="2"/>
    </font>
    <font>
      <b/>
      <sz val="18"/>
      <color indexed="10"/>
      <name val="Calibri"/>
      <family val="2"/>
    </font>
    <font>
      <b/>
      <sz val="12"/>
      <color indexed="10"/>
      <name val="Arial"/>
      <family val="2"/>
    </font>
    <font>
      <b/>
      <sz val="7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3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i/>
      <sz val="11"/>
      <color indexed="30"/>
      <name val="Calibri"/>
      <family val="2"/>
    </font>
    <font>
      <i/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14"/>
      <name val="Calibri"/>
      <family val="2"/>
    </font>
    <font>
      <b/>
      <sz val="11"/>
      <color indexed="14"/>
      <name val="Calibri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6"/>
      <color indexed="9"/>
      <name val="Arial"/>
      <family val="2"/>
    </font>
    <font>
      <b/>
      <i/>
      <sz val="11"/>
      <color indexed="10"/>
      <name val="Calibri"/>
      <family val="2"/>
    </font>
    <font>
      <sz val="11"/>
      <name val="Calibri"/>
      <family val="2"/>
    </font>
    <font>
      <b/>
      <sz val="11"/>
      <color indexed="40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libri"/>
      <family val="2"/>
    </font>
    <font>
      <b/>
      <sz val="12"/>
      <color indexed="40"/>
      <name val="Arial"/>
      <family val="2"/>
    </font>
    <font>
      <b/>
      <sz val="9"/>
      <color indexed="40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i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double"/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>
        <color indexed="10"/>
      </right>
      <top style="medium">
        <color indexed="10"/>
      </top>
      <bottom/>
    </border>
    <border>
      <left/>
      <right style="medium">
        <color indexed="10"/>
      </right>
      <top/>
      <bottom/>
    </border>
    <border>
      <left/>
      <right/>
      <top style="medium"/>
      <bottom/>
    </border>
    <border>
      <left/>
      <right style="medium">
        <color indexed="10"/>
      </right>
      <top/>
      <bottom style="medium">
        <color indexed="10"/>
      </bottom>
    </border>
    <border>
      <left/>
      <right/>
      <top/>
      <bottom style="medium"/>
    </border>
    <border>
      <left/>
      <right/>
      <top style="medium">
        <color indexed="10"/>
      </top>
      <bottom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/>
      <top/>
      <bottom style="medium"/>
    </border>
    <border>
      <left style="thick">
        <color indexed="10"/>
      </left>
      <right/>
      <top/>
      <bottom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indexed="10"/>
      </bottom>
    </border>
    <border>
      <left/>
      <right/>
      <top/>
      <bottom style="medium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/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ck"/>
      <bottom style="double"/>
    </border>
    <border>
      <left style="thin"/>
      <right/>
      <top style="thick"/>
      <bottom style="double"/>
    </border>
    <border>
      <left style="thin"/>
      <right style="thick"/>
      <top style="thick"/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ck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medium">
        <color indexed="10"/>
      </bottom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double"/>
      <right style="thin"/>
      <top style="thin"/>
      <bottom style="thick"/>
    </border>
    <border>
      <left style="thick"/>
      <right style="double"/>
      <top style="thin"/>
      <bottom style="thick"/>
    </border>
    <border>
      <left style="thick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 diagonalDown="1">
      <left style="double"/>
      <right style="thin"/>
      <top style="double"/>
      <bottom style="thin"/>
      <diagonal style="medium"/>
    </border>
    <border diagonalUp="1" diagonalDown="1">
      <left style="thin"/>
      <right style="medium"/>
      <top style="double"/>
      <bottom style="thin"/>
      <diagonal style="medium"/>
    </border>
    <border diagonalUp="1" diagonalDown="1">
      <left style="double"/>
      <right style="thin"/>
      <top style="thin"/>
      <bottom style="thin"/>
      <diagonal style="medium"/>
    </border>
    <border diagonalUp="1" diagonalDown="1">
      <left style="thin"/>
      <right style="medium"/>
      <top style="thin"/>
      <bottom style="thin"/>
      <diagonal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1" fillId="22" borderId="7" applyNumberFormat="0" applyFont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1" fillId="0" borderId="0" applyFont="0" applyFill="0" applyBorder="0" applyAlignment="0" applyProtection="0"/>
  </cellStyleXfs>
  <cellXfs count="4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14" fillId="35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36" borderId="0" xfId="0" applyFont="1" applyFill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0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25" fillId="38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26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27" fillId="0" borderId="28" xfId="0" applyFont="1" applyBorder="1" applyAlignment="1">
      <alignment horizontal="center"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20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19" fillId="0" borderId="0" xfId="0" applyFont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34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6" fillId="0" borderId="22" xfId="0" applyFont="1" applyBorder="1" applyAlignment="1">
      <alignment/>
    </xf>
    <xf numFmtId="0" fontId="15" fillId="0" borderId="0" xfId="0" applyFont="1" applyAlignment="1">
      <alignment horizontal="center"/>
    </xf>
    <xf numFmtId="0" fontId="6" fillId="0" borderId="29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0" fontId="6" fillId="42" borderId="0" xfId="0" applyNumberFormat="1" applyFont="1" applyFill="1" applyAlignment="1">
      <alignment horizontal="center"/>
    </xf>
    <xf numFmtId="0" fontId="6" fillId="42" borderId="0" xfId="0" applyFont="1" applyFill="1" applyAlignment="1">
      <alignment horizontal="center"/>
    </xf>
    <xf numFmtId="0" fontId="6" fillId="42" borderId="26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0" fillId="37" borderId="0" xfId="0" applyFill="1" applyAlignment="1">
      <alignment/>
    </xf>
    <xf numFmtId="0" fontId="0" fillId="42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15" fillId="0" borderId="0" xfId="0" applyFont="1" applyAlignment="1">
      <alignment/>
    </xf>
    <xf numFmtId="20" fontId="43" fillId="0" borderId="0" xfId="0" applyNumberFormat="1" applyFont="1" applyFill="1" applyAlignment="1">
      <alignment horizontal="center"/>
    </xf>
    <xf numFmtId="0" fontId="0" fillId="0" borderId="30" xfId="0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7" fillId="0" borderId="22" xfId="0" applyFont="1" applyBorder="1" applyAlignment="1">
      <alignment/>
    </xf>
    <xf numFmtId="0" fontId="44" fillId="0" borderId="0" xfId="0" applyFont="1" applyBorder="1" applyAlignment="1">
      <alignment/>
    </xf>
    <xf numFmtId="0" fontId="27" fillId="0" borderId="2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34" borderId="0" xfId="0" applyFont="1" applyFill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0" fillId="0" borderId="35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0" fillId="47" borderId="0" xfId="0" applyFill="1" applyAlignment="1">
      <alignment/>
    </xf>
    <xf numFmtId="0" fontId="6" fillId="0" borderId="0" xfId="0" applyFont="1" applyAlignment="1">
      <alignment horizontal="right"/>
    </xf>
    <xf numFmtId="0" fontId="15" fillId="0" borderId="0" xfId="0" applyFont="1" applyFill="1" applyAlignment="1">
      <alignment/>
    </xf>
    <xf numFmtId="2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48" borderId="26" xfId="0" applyFont="1" applyFill="1" applyBorder="1" applyAlignment="1">
      <alignment horizontal="center"/>
    </xf>
    <xf numFmtId="0" fontId="15" fillId="48" borderId="0" xfId="0" applyFont="1" applyFill="1" applyAlignment="1">
      <alignment/>
    </xf>
    <xf numFmtId="0" fontId="0" fillId="18" borderId="0" xfId="0" applyFill="1" applyAlignment="1">
      <alignment horizontal="left"/>
    </xf>
    <xf numFmtId="0" fontId="0" fillId="49" borderId="0" xfId="0" applyFill="1" applyAlignment="1">
      <alignment horizontal="left"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2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0" fillId="52" borderId="36" xfId="0" applyFill="1" applyBorder="1" applyAlignment="1">
      <alignment horizontal="center"/>
    </xf>
    <xf numFmtId="0" fontId="0" fillId="52" borderId="37" xfId="0" applyFill="1" applyBorder="1" applyAlignment="1">
      <alignment horizontal="center"/>
    </xf>
    <xf numFmtId="0" fontId="0" fillId="52" borderId="38" xfId="0" applyFill="1" applyBorder="1" applyAlignment="1">
      <alignment horizontal="center"/>
    </xf>
    <xf numFmtId="0" fontId="0" fillId="53" borderId="39" xfId="0" applyFill="1" applyBorder="1" applyAlignment="1">
      <alignment horizontal="center"/>
    </xf>
    <xf numFmtId="0" fontId="9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85" fillId="0" borderId="0" xfId="0" applyFont="1" applyFill="1" applyAlignment="1">
      <alignment/>
    </xf>
    <xf numFmtId="0" fontId="85" fillId="0" borderId="0" xfId="0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0" fontId="78" fillId="0" borderId="0" xfId="0" applyFont="1" applyFill="1" applyAlignment="1">
      <alignment/>
    </xf>
    <xf numFmtId="0" fontId="78" fillId="0" borderId="0" xfId="0" applyFont="1" applyFill="1" applyAlignment="1">
      <alignment horizontal="left"/>
    </xf>
    <xf numFmtId="0" fontId="78" fillId="0" borderId="0" xfId="0" applyFont="1" applyFill="1" applyAlignment="1">
      <alignment horizontal="center"/>
    </xf>
    <xf numFmtId="20" fontId="91" fillId="0" borderId="0" xfId="0" applyNumberFormat="1" applyFont="1" applyFill="1" applyAlignment="1">
      <alignment horizontal="center"/>
    </xf>
    <xf numFmtId="20" fontId="78" fillId="0" borderId="0" xfId="0" applyNumberFormat="1" applyFont="1" applyFill="1" applyAlignment="1">
      <alignment horizontal="center"/>
    </xf>
    <xf numFmtId="20" fontId="0" fillId="0" borderId="0" xfId="0" applyNumberFormat="1" applyAlignment="1">
      <alignment horizontal="center"/>
    </xf>
    <xf numFmtId="0" fontId="92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14" fillId="54" borderId="1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0" fillId="0" borderId="32" xfId="0" applyBorder="1" applyAlignment="1">
      <alignment/>
    </xf>
    <xf numFmtId="0" fontId="15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5" fillId="0" borderId="28" xfId="0" applyFont="1" applyBorder="1" applyAlignment="1">
      <alignment horizontal="center"/>
    </xf>
    <xf numFmtId="0" fontId="91" fillId="0" borderId="28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85" fillId="0" borderId="22" xfId="0" applyFont="1" applyBorder="1" applyAlignment="1">
      <alignment/>
    </xf>
    <xf numFmtId="0" fontId="8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1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91" fillId="0" borderId="27" xfId="0" applyFont="1" applyBorder="1" applyAlignment="1">
      <alignment/>
    </xf>
    <xf numFmtId="0" fontId="78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44" xfId="0" applyFont="1" applyBorder="1" applyAlignment="1">
      <alignment/>
    </xf>
    <xf numFmtId="0" fontId="85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91" fillId="0" borderId="0" xfId="0" applyFont="1" applyBorder="1" applyAlignment="1">
      <alignment/>
    </xf>
    <xf numFmtId="0" fontId="0" fillId="0" borderId="46" xfId="0" applyBorder="1" applyAlignment="1">
      <alignment/>
    </xf>
    <xf numFmtId="0" fontId="91" fillId="0" borderId="47" xfId="0" applyFont="1" applyBorder="1" applyAlignment="1">
      <alignment/>
    </xf>
    <xf numFmtId="0" fontId="85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91" fillId="0" borderId="43" xfId="0" applyFont="1" applyBorder="1" applyAlignment="1">
      <alignment/>
    </xf>
    <xf numFmtId="0" fontId="0" fillId="0" borderId="49" xfId="0" applyBorder="1" applyAlignment="1">
      <alignment horizontal="center"/>
    </xf>
    <xf numFmtId="0" fontId="2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78" fillId="0" borderId="0" xfId="0" applyFont="1" applyAlignment="1">
      <alignment/>
    </xf>
    <xf numFmtId="0" fontId="94" fillId="0" borderId="0" xfId="0" applyFont="1" applyAlignment="1">
      <alignment horizontal="center"/>
    </xf>
    <xf numFmtId="0" fontId="1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8" fillId="45" borderId="0" xfId="0" applyFont="1" applyFill="1" applyAlignment="1">
      <alignment horizontal="center" vertical="center"/>
    </xf>
    <xf numFmtId="0" fontId="0" fillId="45" borderId="0" xfId="0" applyFill="1" applyAlignment="1">
      <alignment horizontal="center" vertical="center"/>
    </xf>
    <xf numFmtId="0" fontId="18" fillId="55" borderId="0" xfId="0" applyFont="1" applyFill="1" applyAlignment="1">
      <alignment horizontal="center" vertical="center"/>
    </xf>
    <xf numFmtId="0" fontId="0" fillId="55" borderId="0" xfId="0" applyFill="1" applyAlignment="1">
      <alignment horizontal="center" vertical="center"/>
    </xf>
    <xf numFmtId="0" fontId="18" fillId="56" borderId="0" xfId="0" applyFont="1" applyFill="1" applyAlignment="1">
      <alignment horizontal="center" vertical="center"/>
    </xf>
    <xf numFmtId="0" fontId="0" fillId="56" borderId="0" xfId="0" applyFill="1" applyAlignment="1">
      <alignment horizontal="center" vertical="center"/>
    </xf>
    <xf numFmtId="0" fontId="91" fillId="57" borderId="0" xfId="0" applyFont="1" applyFill="1" applyAlignment="1">
      <alignment horizontal="center"/>
    </xf>
    <xf numFmtId="0" fontId="0" fillId="0" borderId="0" xfId="0" applyFill="1" applyAlignment="1">
      <alignment/>
    </xf>
    <xf numFmtId="0" fontId="50" fillId="0" borderId="50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6" fillId="47" borderId="0" xfId="0" applyFont="1" applyFill="1" applyAlignment="1">
      <alignment horizontal="center" vertical="center"/>
    </xf>
    <xf numFmtId="0" fontId="46" fillId="47" borderId="0" xfId="0" applyFont="1" applyFill="1" applyAlignment="1">
      <alignment vertical="center"/>
    </xf>
    <xf numFmtId="20" fontId="6" fillId="48" borderId="0" xfId="0" applyNumberFormat="1" applyFont="1" applyFill="1" applyAlignment="1">
      <alignment horizontal="center"/>
    </xf>
    <xf numFmtId="0" fontId="6" fillId="48" borderId="0" xfId="0" applyFont="1" applyFill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95" fillId="0" borderId="30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10" fillId="0" borderId="57" xfId="0" applyFont="1" applyBorder="1" applyAlignment="1">
      <alignment horizontal="center" vertical="center"/>
    </xf>
    <xf numFmtId="0" fontId="95" fillId="0" borderId="3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2" fillId="0" borderId="30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2" fillId="43" borderId="59" xfId="0" applyFont="1" applyFill="1" applyBorder="1" applyAlignment="1">
      <alignment horizontal="left" vertical="center"/>
    </xf>
    <xf numFmtId="0" fontId="3" fillId="43" borderId="60" xfId="0" applyFont="1" applyFill="1" applyBorder="1" applyAlignment="1">
      <alignment horizontal="center" vertical="center"/>
    </xf>
    <xf numFmtId="0" fontId="3" fillId="48" borderId="61" xfId="0" applyFont="1" applyFill="1" applyBorder="1" applyAlignment="1">
      <alignment horizontal="center" vertical="center"/>
    </xf>
    <xf numFmtId="0" fontId="3" fillId="48" borderId="62" xfId="0" applyFont="1" applyFill="1" applyBorder="1" applyAlignment="1">
      <alignment horizontal="center" vertical="center"/>
    </xf>
    <xf numFmtId="0" fontId="3" fillId="48" borderId="63" xfId="0" applyFont="1" applyFill="1" applyBorder="1" applyAlignment="1">
      <alignment horizontal="center" vertical="center"/>
    </xf>
    <xf numFmtId="0" fontId="3" fillId="43" borderId="63" xfId="0" applyFont="1" applyFill="1" applyBorder="1" applyAlignment="1">
      <alignment horizontal="center" vertical="center"/>
    </xf>
    <xf numFmtId="0" fontId="24" fillId="58" borderId="64" xfId="0" applyFont="1" applyFill="1" applyBorder="1" applyAlignment="1">
      <alignment horizontal="center"/>
    </xf>
    <xf numFmtId="0" fontId="24" fillId="58" borderId="65" xfId="0" applyFont="1" applyFill="1" applyBorder="1" applyAlignment="1">
      <alignment horizontal="center"/>
    </xf>
    <xf numFmtId="0" fontId="13" fillId="58" borderId="64" xfId="0" applyFont="1" applyFill="1" applyBorder="1" applyAlignment="1">
      <alignment horizontal="center"/>
    </xf>
    <xf numFmtId="0" fontId="13" fillId="58" borderId="66" xfId="0" applyFont="1" applyFill="1" applyBorder="1" applyAlignment="1">
      <alignment horizontal="center"/>
    </xf>
    <xf numFmtId="0" fontId="3" fillId="58" borderId="63" xfId="0" applyFont="1" applyFill="1" applyBorder="1" applyAlignment="1">
      <alignment horizontal="center" vertical="center"/>
    </xf>
    <xf numFmtId="0" fontId="11" fillId="58" borderId="59" xfId="0" applyFont="1" applyFill="1" applyBorder="1" applyAlignment="1">
      <alignment horizontal="left" vertical="center"/>
    </xf>
    <xf numFmtId="0" fontId="3" fillId="58" borderId="60" xfId="0" applyFont="1" applyFill="1" applyBorder="1" applyAlignment="1">
      <alignment horizontal="center" vertical="center"/>
    </xf>
    <xf numFmtId="0" fontId="3" fillId="58" borderId="61" xfId="0" applyFont="1" applyFill="1" applyBorder="1" applyAlignment="1">
      <alignment horizontal="center" vertical="center"/>
    </xf>
    <xf numFmtId="0" fontId="14" fillId="58" borderId="59" xfId="0" applyFont="1" applyFill="1" applyBorder="1" applyAlignment="1">
      <alignment horizontal="left" vertical="center"/>
    </xf>
    <xf numFmtId="0" fontId="3" fillId="43" borderId="61" xfId="0" applyFont="1" applyFill="1" applyBorder="1" applyAlignment="1">
      <alignment horizontal="center" vertical="center"/>
    </xf>
    <xf numFmtId="0" fontId="3" fillId="58" borderId="67" xfId="0" applyFont="1" applyFill="1" applyBorder="1" applyAlignment="1">
      <alignment horizontal="center" vertical="center"/>
    </xf>
    <xf numFmtId="0" fontId="12" fillId="58" borderId="64" xfId="0" applyFont="1" applyFill="1" applyBorder="1" applyAlignment="1">
      <alignment horizontal="center"/>
    </xf>
    <xf numFmtId="0" fontId="3" fillId="58" borderId="68" xfId="0" applyFont="1" applyFill="1" applyBorder="1" applyAlignment="1">
      <alignment horizontal="center" vertical="center"/>
    </xf>
    <xf numFmtId="0" fontId="5" fillId="43" borderId="64" xfId="0" applyFont="1" applyFill="1" applyBorder="1" applyAlignment="1">
      <alignment horizontal="center"/>
    </xf>
    <xf numFmtId="0" fontId="3" fillId="43" borderId="68" xfId="0" applyFont="1" applyFill="1" applyBorder="1" applyAlignment="1">
      <alignment horizontal="center" vertical="center"/>
    </xf>
    <xf numFmtId="0" fontId="3" fillId="43" borderId="67" xfId="0" applyFont="1" applyFill="1" applyBorder="1" applyAlignment="1">
      <alignment horizontal="center" vertical="center"/>
    </xf>
    <xf numFmtId="0" fontId="23" fillId="43" borderId="59" xfId="0" applyFont="1" applyFill="1" applyBorder="1" applyAlignment="1">
      <alignment horizontal="left" vertical="center"/>
    </xf>
    <xf numFmtId="0" fontId="23" fillId="43" borderId="69" xfId="0" applyFont="1" applyFill="1" applyBorder="1" applyAlignment="1">
      <alignment horizontal="left" vertical="center"/>
    </xf>
    <xf numFmtId="0" fontId="3" fillId="48" borderId="70" xfId="0" applyFont="1" applyFill="1" applyBorder="1" applyAlignment="1">
      <alignment horizontal="center" vertical="center"/>
    </xf>
    <xf numFmtId="0" fontId="3" fillId="48" borderId="67" xfId="0" applyFont="1" applyFill="1" applyBorder="1" applyAlignment="1">
      <alignment horizontal="center" vertical="center"/>
    </xf>
    <xf numFmtId="0" fontId="3" fillId="48" borderId="6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3" borderId="64" xfId="0" applyFont="1" applyFill="1" applyBorder="1" applyAlignment="1">
      <alignment horizontal="center"/>
    </xf>
    <xf numFmtId="0" fontId="4" fillId="0" borderId="58" xfId="0" applyFont="1" applyBorder="1" applyAlignment="1">
      <alignment horizontal="left" vertical="center"/>
    </xf>
    <xf numFmtId="0" fontId="0" fillId="0" borderId="71" xfId="0" applyBorder="1" applyAlignment="1">
      <alignment horizontal="center" vertical="center"/>
    </xf>
    <xf numFmtId="0" fontId="2" fillId="0" borderId="72" xfId="0" applyFont="1" applyBorder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3" fillId="58" borderId="74" xfId="0" applyFont="1" applyFill="1" applyBorder="1" applyAlignment="1">
      <alignment horizontal="center" vertical="center"/>
    </xf>
    <xf numFmtId="0" fontId="3" fillId="58" borderId="75" xfId="0" applyFont="1" applyFill="1" applyBorder="1" applyAlignment="1">
      <alignment horizontal="center" vertical="center"/>
    </xf>
    <xf numFmtId="0" fontId="3" fillId="58" borderId="76" xfId="0" applyFont="1" applyFill="1" applyBorder="1" applyAlignment="1">
      <alignment horizontal="center" vertical="center"/>
    </xf>
    <xf numFmtId="0" fontId="3" fillId="58" borderId="62" xfId="0" applyFont="1" applyFill="1" applyBorder="1" applyAlignment="1">
      <alignment horizontal="center" vertical="center"/>
    </xf>
    <xf numFmtId="0" fontId="14" fillId="58" borderId="69" xfId="0" applyFont="1" applyFill="1" applyBorder="1" applyAlignment="1">
      <alignment horizontal="left" vertical="center"/>
    </xf>
    <xf numFmtId="0" fontId="3" fillId="48" borderId="75" xfId="0" applyFont="1" applyFill="1" applyBorder="1" applyAlignment="1">
      <alignment horizontal="center" vertical="center"/>
    </xf>
    <xf numFmtId="0" fontId="29" fillId="59" borderId="64" xfId="0" applyFont="1" applyFill="1" applyBorder="1" applyAlignment="1">
      <alignment horizontal="center" wrapText="1"/>
    </xf>
    <xf numFmtId="0" fontId="28" fillId="59" borderId="64" xfId="0" applyFont="1" applyFill="1" applyBorder="1" applyAlignment="1">
      <alignment horizontal="center"/>
    </xf>
    <xf numFmtId="0" fontId="30" fillId="59" borderId="69" xfId="0" applyFont="1" applyFill="1" applyBorder="1" applyAlignment="1">
      <alignment horizontal="left" vertical="center"/>
    </xf>
    <xf numFmtId="0" fontId="30" fillId="59" borderId="59" xfId="0" applyFont="1" applyFill="1" applyBorder="1" applyAlignment="1">
      <alignment horizontal="left" vertical="center"/>
    </xf>
    <xf numFmtId="0" fontId="3" fillId="59" borderId="68" xfId="0" applyFont="1" applyFill="1" applyBorder="1" applyAlignment="1">
      <alignment horizontal="center" vertical="center"/>
    </xf>
    <xf numFmtId="0" fontId="3" fillId="59" borderId="61" xfId="0" applyFont="1" applyFill="1" applyBorder="1" applyAlignment="1">
      <alignment horizontal="center" vertical="center"/>
    </xf>
    <xf numFmtId="0" fontId="3" fillId="59" borderId="67" xfId="0" applyFont="1" applyFill="1" applyBorder="1" applyAlignment="1">
      <alignment horizontal="center" vertical="center"/>
    </xf>
    <xf numFmtId="0" fontId="3" fillId="59" borderId="63" xfId="0" applyFont="1" applyFill="1" applyBorder="1" applyAlignment="1">
      <alignment horizontal="center" vertical="center"/>
    </xf>
    <xf numFmtId="0" fontId="3" fillId="59" borderId="76" xfId="0" applyFont="1" applyFill="1" applyBorder="1" applyAlignment="1">
      <alignment horizontal="center" vertical="center"/>
    </xf>
    <xf numFmtId="0" fontId="3" fillId="59" borderId="62" xfId="0" applyFont="1" applyFill="1" applyBorder="1" applyAlignment="1">
      <alignment horizontal="center" vertical="center"/>
    </xf>
    <xf numFmtId="0" fontId="3" fillId="59" borderId="7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 vertical="center"/>
    </xf>
    <xf numFmtId="0" fontId="3" fillId="59" borderId="79" xfId="0" applyFont="1" applyFill="1" applyBorder="1" applyAlignment="1">
      <alignment horizontal="center" vertical="center"/>
    </xf>
    <xf numFmtId="0" fontId="28" fillId="59" borderId="80" xfId="0" applyFont="1" applyFill="1" applyBorder="1" applyAlignment="1">
      <alignment horizontal="center"/>
    </xf>
    <xf numFmtId="0" fontId="29" fillId="59" borderId="64" xfId="0" applyFont="1" applyFill="1" applyBorder="1" applyAlignment="1">
      <alignment horizontal="center"/>
    </xf>
    <xf numFmtId="0" fontId="29" fillId="59" borderId="66" xfId="0" applyFont="1" applyFill="1" applyBorder="1" applyAlignment="1">
      <alignment horizontal="center"/>
    </xf>
    <xf numFmtId="0" fontId="3" fillId="59" borderId="81" xfId="0" applyFont="1" applyFill="1" applyBorder="1" applyAlignment="1">
      <alignment horizontal="center" vertical="center"/>
    </xf>
    <xf numFmtId="0" fontId="3" fillId="59" borderId="82" xfId="0" applyFont="1" applyFill="1" applyBorder="1" applyAlignment="1">
      <alignment horizontal="center" vertical="center"/>
    </xf>
    <xf numFmtId="0" fontId="25" fillId="59" borderId="59" xfId="0" applyFont="1" applyFill="1" applyBorder="1" applyAlignment="1">
      <alignment horizontal="left" vertical="center"/>
    </xf>
    <xf numFmtId="0" fontId="3" fillId="59" borderId="60" xfId="0" applyFont="1" applyFill="1" applyBorder="1" applyAlignment="1">
      <alignment horizontal="center" vertical="center"/>
    </xf>
    <xf numFmtId="0" fontId="3" fillId="59" borderId="83" xfId="0" applyFont="1" applyFill="1" applyBorder="1" applyAlignment="1">
      <alignment horizontal="center" vertical="center"/>
    </xf>
    <xf numFmtId="0" fontId="25" fillId="59" borderId="84" xfId="0" applyFont="1" applyFill="1" applyBorder="1" applyAlignment="1">
      <alignment horizontal="left" vertical="center"/>
    </xf>
    <xf numFmtId="0" fontId="2" fillId="59" borderId="85" xfId="0" applyFont="1" applyFill="1" applyBorder="1" applyAlignment="1">
      <alignment horizontal="left" vertical="center"/>
    </xf>
    <xf numFmtId="0" fontId="2" fillId="59" borderId="59" xfId="0" applyFont="1" applyFill="1" applyBorder="1" applyAlignment="1">
      <alignment horizontal="left" vertical="center"/>
    </xf>
    <xf numFmtId="0" fontId="3" fillId="59" borderId="86" xfId="0" applyFont="1" applyFill="1" applyBorder="1" applyAlignment="1">
      <alignment horizontal="center" vertical="center"/>
    </xf>
    <xf numFmtId="0" fontId="3" fillId="59" borderId="87" xfId="0" applyFont="1" applyFill="1" applyBorder="1" applyAlignment="1">
      <alignment horizontal="center" vertical="center"/>
    </xf>
    <xf numFmtId="0" fontId="3" fillId="59" borderId="88" xfId="0" applyFont="1" applyFill="1" applyBorder="1" applyAlignment="1">
      <alignment horizontal="center" vertical="center"/>
    </xf>
    <xf numFmtId="0" fontId="3" fillId="48" borderId="82" xfId="0" applyFont="1" applyFill="1" applyBorder="1" applyAlignment="1">
      <alignment horizontal="center" vertical="center"/>
    </xf>
    <xf numFmtId="0" fontId="3" fillId="48" borderId="89" xfId="0" applyFont="1" applyFill="1" applyBorder="1" applyAlignment="1">
      <alignment horizontal="center" vertical="center"/>
    </xf>
    <xf numFmtId="0" fontId="25" fillId="48" borderId="69" xfId="0" applyFont="1" applyFill="1" applyBorder="1" applyAlignment="1">
      <alignment horizontal="left" vertical="center"/>
    </xf>
    <xf numFmtId="0" fontId="25" fillId="48" borderId="59" xfId="0" applyFont="1" applyFill="1" applyBorder="1" applyAlignment="1">
      <alignment horizontal="left" vertical="center"/>
    </xf>
    <xf numFmtId="0" fontId="3" fillId="60" borderId="70" xfId="0" applyFont="1" applyFill="1" applyBorder="1" applyAlignment="1">
      <alignment horizontal="center" vertical="center"/>
    </xf>
    <xf numFmtId="0" fontId="3" fillId="60" borderId="67" xfId="0" applyFont="1" applyFill="1" applyBorder="1" applyAlignment="1">
      <alignment horizontal="center" vertical="center"/>
    </xf>
    <xf numFmtId="0" fontId="3" fillId="60" borderId="60" xfId="0" applyFont="1" applyFill="1" applyBorder="1" applyAlignment="1">
      <alignment horizontal="center" vertical="center"/>
    </xf>
    <xf numFmtId="0" fontId="3" fillId="60" borderId="63" xfId="0" applyFont="1" applyFill="1" applyBorder="1" applyAlignment="1">
      <alignment horizontal="center" vertical="center"/>
    </xf>
    <xf numFmtId="0" fontId="25" fillId="48" borderId="68" xfId="0" applyFont="1" applyFill="1" applyBorder="1" applyAlignment="1">
      <alignment horizontal="center" vertical="center"/>
    </xf>
    <xf numFmtId="0" fontId="25" fillId="48" borderId="61" xfId="0" applyFont="1" applyFill="1" applyBorder="1" applyAlignment="1">
      <alignment horizontal="center" vertical="center"/>
    </xf>
    <xf numFmtId="0" fontId="25" fillId="48" borderId="67" xfId="0" applyFont="1" applyFill="1" applyBorder="1" applyAlignment="1">
      <alignment horizontal="center" vertical="center"/>
    </xf>
    <xf numFmtId="0" fontId="25" fillId="48" borderId="63" xfId="0" applyFont="1" applyFill="1" applyBorder="1" applyAlignment="1">
      <alignment horizontal="center" vertical="center"/>
    </xf>
    <xf numFmtId="0" fontId="28" fillId="48" borderId="64" xfId="0" applyFont="1" applyFill="1" applyBorder="1" applyAlignment="1">
      <alignment horizontal="center"/>
    </xf>
    <xf numFmtId="0" fontId="28" fillId="48" borderId="66" xfId="0" applyFont="1" applyFill="1" applyBorder="1" applyAlignment="1">
      <alignment horizontal="center"/>
    </xf>
    <xf numFmtId="0" fontId="25" fillId="48" borderId="74" xfId="0" applyFont="1" applyFill="1" applyBorder="1" applyAlignment="1">
      <alignment horizontal="center" vertical="center"/>
    </xf>
    <xf numFmtId="0" fontId="25" fillId="48" borderId="75" xfId="0" applyFont="1" applyFill="1" applyBorder="1" applyAlignment="1">
      <alignment horizontal="center" vertical="center"/>
    </xf>
    <xf numFmtId="0" fontId="28" fillId="48" borderId="65" xfId="0" applyFont="1" applyFill="1" applyBorder="1" applyAlignment="1">
      <alignment horizontal="center"/>
    </xf>
    <xf numFmtId="0" fontId="29" fillId="48" borderId="64" xfId="0" applyFont="1" applyFill="1" applyBorder="1" applyAlignment="1">
      <alignment horizontal="center"/>
    </xf>
    <xf numFmtId="0" fontId="25" fillId="48" borderId="76" xfId="0" applyFont="1" applyFill="1" applyBorder="1" applyAlignment="1">
      <alignment horizontal="center" vertical="center"/>
    </xf>
    <xf numFmtId="0" fontId="25" fillId="48" borderId="62" xfId="0" applyFont="1" applyFill="1" applyBorder="1" applyAlignment="1">
      <alignment horizontal="center" vertical="center"/>
    </xf>
    <xf numFmtId="0" fontId="30" fillId="48" borderId="59" xfId="0" applyFont="1" applyFill="1" applyBorder="1" applyAlignment="1">
      <alignment horizontal="left" vertical="center"/>
    </xf>
    <xf numFmtId="0" fontId="25" fillId="48" borderId="60" xfId="0" applyFont="1" applyFill="1" applyBorder="1" applyAlignment="1">
      <alignment horizontal="center" vertical="center"/>
    </xf>
    <xf numFmtId="0" fontId="25" fillId="60" borderId="61" xfId="0" applyFont="1" applyFill="1" applyBorder="1" applyAlignment="1">
      <alignment horizontal="center" vertical="center"/>
    </xf>
    <xf numFmtId="0" fontId="25" fillId="60" borderId="63" xfId="0" applyFont="1" applyFill="1" applyBorder="1" applyAlignment="1">
      <alignment horizontal="center" vertical="center"/>
    </xf>
    <xf numFmtId="0" fontId="25" fillId="60" borderId="75" xfId="0" applyFont="1" applyFill="1" applyBorder="1" applyAlignment="1">
      <alignment horizontal="center" vertical="center"/>
    </xf>
    <xf numFmtId="0" fontId="25" fillId="60" borderId="62" xfId="0" applyFont="1" applyFill="1" applyBorder="1" applyAlignment="1">
      <alignment horizontal="center" vertical="center"/>
    </xf>
    <xf numFmtId="0" fontId="0" fillId="53" borderId="90" xfId="0" applyFill="1" applyBorder="1" applyAlignment="1">
      <alignment/>
    </xf>
    <xf numFmtId="0" fontId="0" fillId="53" borderId="91" xfId="0" applyFill="1" applyBorder="1" applyAlignment="1">
      <alignment/>
    </xf>
    <xf numFmtId="0" fontId="0" fillId="0" borderId="77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63" xfId="0" applyBorder="1" applyAlignment="1">
      <alignment/>
    </xf>
    <xf numFmtId="0" fontId="0" fillId="0" borderId="95" xfId="0" applyBorder="1" applyAlignment="1">
      <alignment/>
    </xf>
    <xf numFmtId="0" fontId="25" fillId="0" borderId="63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left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left" vertical="center"/>
    </xf>
    <xf numFmtId="0" fontId="25" fillId="0" borderId="59" xfId="0" applyFont="1" applyFill="1" applyBorder="1" applyAlignment="1">
      <alignment horizontal="left" vertical="center"/>
    </xf>
    <xf numFmtId="0" fontId="28" fillId="0" borderId="64" xfId="0" applyFont="1" applyFill="1" applyBorder="1" applyAlignment="1">
      <alignment horizontal="center"/>
    </xf>
    <xf numFmtId="0" fontId="29" fillId="0" borderId="64" xfId="0" applyFont="1" applyFill="1" applyBorder="1" applyAlignment="1">
      <alignment horizontal="center"/>
    </xf>
    <xf numFmtId="0" fontId="28" fillId="0" borderId="65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left" vertical="center"/>
    </xf>
    <xf numFmtId="0" fontId="29" fillId="0" borderId="64" xfId="0" applyFont="1" applyFill="1" applyBorder="1" applyAlignment="1">
      <alignment horizontal="center" wrapText="1"/>
    </xf>
    <xf numFmtId="0" fontId="3" fillId="0" borderId="75" xfId="0" applyFont="1" applyFill="1" applyBorder="1" applyAlignment="1">
      <alignment horizontal="center" vertical="center"/>
    </xf>
    <xf numFmtId="0" fontId="96" fillId="0" borderId="59" xfId="0" applyFont="1" applyFill="1" applyBorder="1" applyAlignment="1">
      <alignment horizontal="left" vertical="center"/>
    </xf>
    <xf numFmtId="0" fontId="97" fillId="0" borderId="59" xfId="0" applyFont="1" applyFill="1" applyBorder="1" applyAlignment="1">
      <alignment horizontal="left" vertical="center"/>
    </xf>
    <xf numFmtId="0" fontId="3" fillId="0" borderId="74" xfId="0" applyFont="1" applyFill="1" applyBorder="1" applyAlignment="1">
      <alignment horizontal="center" vertical="center"/>
    </xf>
    <xf numFmtId="0" fontId="97" fillId="0" borderId="69" xfId="0" applyFont="1" applyFill="1" applyBorder="1" applyAlignment="1">
      <alignment horizontal="left" vertical="center"/>
    </xf>
    <xf numFmtId="0" fontId="89" fillId="0" borderId="64" xfId="0" applyFont="1" applyFill="1" applyBorder="1" applyAlignment="1">
      <alignment horizontal="center"/>
    </xf>
    <xf numFmtId="0" fontId="98" fillId="0" borderId="64" xfId="0" applyFont="1" applyFill="1" applyBorder="1" applyAlignment="1">
      <alignment horizontal="center"/>
    </xf>
    <xf numFmtId="0" fontId="89" fillId="0" borderId="65" xfId="0" applyFont="1" applyFill="1" applyBorder="1" applyAlignment="1">
      <alignment horizontal="center"/>
    </xf>
    <xf numFmtId="0" fontId="97" fillId="0" borderId="63" xfId="0" applyFont="1" applyFill="1" applyBorder="1" applyAlignment="1">
      <alignment horizontal="center" vertical="center"/>
    </xf>
    <xf numFmtId="0" fontId="97" fillId="0" borderId="60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0" fontId="97" fillId="0" borderId="96" xfId="0" applyFont="1" applyFill="1" applyBorder="1" applyAlignment="1">
      <alignment horizontal="center" vertical="center"/>
    </xf>
    <xf numFmtId="0" fontId="97" fillId="0" borderId="97" xfId="0" applyFont="1" applyFill="1" applyBorder="1" applyAlignment="1">
      <alignment horizontal="center" vertical="center"/>
    </xf>
    <xf numFmtId="0" fontId="97" fillId="0" borderId="98" xfId="0" applyFont="1" applyFill="1" applyBorder="1" applyAlignment="1">
      <alignment horizontal="center" vertical="center"/>
    </xf>
    <xf numFmtId="0" fontId="97" fillId="0" borderId="99" xfId="0" applyFont="1" applyFill="1" applyBorder="1" applyAlignment="1">
      <alignment horizontal="center" vertical="center"/>
    </xf>
    <xf numFmtId="0" fontId="97" fillId="0" borderId="67" xfId="0" applyFont="1" applyFill="1" applyBorder="1" applyAlignment="1">
      <alignment horizontal="center" vertical="center"/>
    </xf>
    <xf numFmtId="0" fontId="97" fillId="0" borderId="68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20" fontId="6" fillId="61" borderId="0" xfId="0" applyNumberFormat="1" applyFont="1" applyFill="1" applyAlignment="1">
      <alignment horizontal="center"/>
    </xf>
    <xf numFmtId="0" fontId="6" fillId="61" borderId="0" xfId="0" applyFont="1" applyFill="1" applyAlignment="1">
      <alignment horizontal="center"/>
    </xf>
    <xf numFmtId="0" fontId="46" fillId="0" borderId="0" xfId="0" applyFont="1" applyAlignment="1">
      <alignment horizontal="center" vertical="center"/>
    </xf>
    <xf numFmtId="0" fontId="6" fillId="41" borderId="0" xfId="0" applyFont="1" applyFill="1" applyAlignment="1">
      <alignment horizontal="center"/>
    </xf>
    <xf numFmtId="0" fontId="49" fillId="0" borderId="78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" fillId="43" borderId="80" xfId="0" applyFont="1" applyFill="1" applyBorder="1" applyAlignment="1">
      <alignment horizontal="center"/>
    </xf>
    <xf numFmtId="0" fontId="48" fillId="0" borderId="7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" fillId="43" borderId="65" xfId="0" applyFont="1" applyFill="1" applyBorder="1" applyAlignment="1">
      <alignment horizontal="center"/>
    </xf>
    <xf numFmtId="0" fontId="3" fillId="43" borderId="74" xfId="0" applyFont="1" applyFill="1" applyBorder="1" applyAlignment="1">
      <alignment horizontal="center" vertical="center"/>
    </xf>
    <xf numFmtId="0" fontId="3" fillId="43" borderId="75" xfId="0" applyFont="1" applyFill="1" applyBorder="1" applyAlignment="1">
      <alignment horizontal="center" vertical="center"/>
    </xf>
    <xf numFmtId="0" fontId="3" fillId="43" borderId="79" xfId="0" applyFont="1" applyFill="1" applyBorder="1" applyAlignment="1">
      <alignment horizontal="center" vertical="center"/>
    </xf>
    <xf numFmtId="0" fontId="3" fillId="43" borderId="77" xfId="0" applyFont="1" applyFill="1" applyBorder="1" applyAlignment="1">
      <alignment horizontal="center" vertical="center"/>
    </xf>
    <xf numFmtId="0" fontId="47" fillId="0" borderId="30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3" fillId="48" borderId="88" xfId="0" applyFont="1" applyFill="1" applyBorder="1" applyAlignment="1">
      <alignment horizontal="center" vertical="center"/>
    </xf>
    <xf numFmtId="0" fontId="3" fillId="48" borderId="87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0" fontId="40" fillId="0" borderId="5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59" borderId="100" xfId="0" applyFont="1" applyFill="1" applyBorder="1" applyAlignment="1">
      <alignment horizontal="center" vertical="center"/>
    </xf>
    <xf numFmtId="0" fontId="3" fillId="48" borderId="101" xfId="0" applyFont="1" applyFill="1" applyBorder="1" applyAlignment="1">
      <alignment horizontal="center" vertical="center"/>
    </xf>
    <xf numFmtId="0" fontId="3" fillId="48" borderId="52" xfId="0" applyFont="1" applyFill="1" applyBorder="1" applyAlignment="1">
      <alignment horizontal="center" vertical="center"/>
    </xf>
    <xf numFmtId="0" fontId="25" fillId="59" borderId="102" xfId="0" applyFont="1" applyFill="1" applyBorder="1" applyAlignment="1">
      <alignment horizontal="left" vertical="center"/>
    </xf>
    <xf numFmtId="0" fontId="3" fillId="59" borderId="103" xfId="0" applyFont="1" applyFill="1" applyBorder="1" applyAlignment="1">
      <alignment horizontal="center" vertical="center"/>
    </xf>
    <xf numFmtId="0" fontId="3" fillId="59" borderId="101" xfId="0" applyFont="1" applyFill="1" applyBorder="1" applyAlignment="1">
      <alignment horizontal="center" vertical="center"/>
    </xf>
    <xf numFmtId="0" fontId="3" fillId="59" borderId="75" xfId="0" applyFont="1" applyFill="1" applyBorder="1" applyAlignment="1">
      <alignment horizontal="center" vertical="center"/>
    </xf>
    <xf numFmtId="0" fontId="3" fillId="59" borderId="74" xfId="0" applyFont="1" applyFill="1" applyBorder="1" applyAlignment="1">
      <alignment horizontal="center" vertical="center"/>
    </xf>
    <xf numFmtId="0" fontId="29" fillId="59" borderId="65" xfId="0" applyFont="1" applyFill="1" applyBorder="1" applyAlignment="1">
      <alignment horizontal="center" wrapText="1"/>
    </xf>
    <xf numFmtId="0" fontId="3" fillId="33" borderId="77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14" fillId="62" borderId="59" xfId="0" applyFont="1" applyFill="1" applyBorder="1" applyAlignment="1">
      <alignment horizontal="left" vertical="center"/>
    </xf>
    <xf numFmtId="0" fontId="3" fillId="62" borderId="60" xfId="0" applyFont="1" applyFill="1" applyBorder="1" applyAlignment="1">
      <alignment horizontal="center" vertical="center"/>
    </xf>
    <xf numFmtId="0" fontId="3" fillId="62" borderId="63" xfId="0" applyFont="1" applyFill="1" applyBorder="1" applyAlignment="1">
      <alignment horizontal="center" vertical="center"/>
    </xf>
    <xf numFmtId="0" fontId="3" fillId="62" borderId="61" xfId="0" applyFont="1" applyFill="1" applyBorder="1" applyAlignment="1">
      <alignment horizontal="center" vertical="center"/>
    </xf>
    <xf numFmtId="0" fontId="3" fillId="63" borderId="61" xfId="0" applyFont="1" applyFill="1" applyBorder="1" applyAlignment="1">
      <alignment horizontal="center" vertical="center"/>
    </xf>
    <xf numFmtId="0" fontId="3" fillId="63" borderId="75" xfId="0" applyFont="1" applyFill="1" applyBorder="1" applyAlignment="1">
      <alignment horizontal="center" vertical="center"/>
    </xf>
    <xf numFmtId="0" fontId="41" fillId="62" borderId="59" xfId="0" applyFont="1" applyFill="1" applyBorder="1" applyAlignment="1">
      <alignment horizontal="left" vertical="center"/>
    </xf>
    <xf numFmtId="0" fontId="3" fillId="63" borderId="63" xfId="0" applyFont="1" applyFill="1" applyBorder="1" applyAlignment="1">
      <alignment horizontal="center" vertical="center"/>
    </xf>
    <xf numFmtId="0" fontId="3" fillId="62" borderId="75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14" fillId="62" borderId="69" xfId="0" applyFont="1" applyFill="1" applyBorder="1" applyAlignment="1">
      <alignment horizontal="left" vertical="center"/>
    </xf>
    <xf numFmtId="0" fontId="3" fillId="62" borderId="68" xfId="0" applyFont="1" applyFill="1" applyBorder="1" applyAlignment="1">
      <alignment horizontal="center" vertical="center"/>
    </xf>
    <xf numFmtId="0" fontId="3" fillId="62" borderId="67" xfId="0" applyFont="1" applyFill="1" applyBorder="1" applyAlignment="1">
      <alignment horizontal="center" vertical="center"/>
    </xf>
    <xf numFmtId="0" fontId="3" fillId="62" borderId="74" xfId="0" applyFont="1" applyFill="1" applyBorder="1" applyAlignment="1">
      <alignment horizontal="center" vertical="center"/>
    </xf>
    <xf numFmtId="0" fontId="13" fillId="62" borderId="64" xfId="0" applyFont="1" applyFill="1" applyBorder="1" applyAlignment="1">
      <alignment horizontal="center"/>
    </xf>
    <xf numFmtId="0" fontId="42" fillId="62" borderId="64" xfId="0" applyFont="1" applyFill="1" applyBorder="1" applyAlignment="1">
      <alignment horizontal="center"/>
    </xf>
    <xf numFmtId="0" fontId="13" fillId="62" borderId="65" xfId="0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4" fillId="33" borderId="80" xfId="0" applyFont="1" applyFill="1" applyBorder="1" applyAlignment="1">
      <alignment horizontal="center"/>
    </xf>
    <xf numFmtId="0" fontId="24" fillId="33" borderId="65" xfId="0" applyFont="1" applyFill="1" applyBorder="1" applyAlignment="1">
      <alignment horizontal="center"/>
    </xf>
    <xf numFmtId="0" fontId="13" fillId="33" borderId="64" xfId="0" applyFont="1" applyFill="1" applyBorder="1" applyAlignment="1">
      <alignment horizontal="center"/>
    </xf>
    <xf numFmtId="0" fontId="13" fillId="33" borderId="66" xfId="0" applyFont="1" applyFill="1" applyBorder="1" applyAlignment="1">
      <alignment horizontal="center"/>
    </xf>
    <xf numFmtId="0" fontId="3" fillId="58" borderId="77" xfId="0" applyFont="1" applyFill="1" applyBorder="1" applyAlignment="1">
      <alignment horizontal="center" vertical="center"/>
    </xf>
    <xf numFmtId="0" fontId="3" fillId="58" borderId="79" xfId="0" applyFont="1" applyFill="1" applyBorder="1" applyAlignment="1">
      <alignment horizontal="center" vertical="center"/>
    </xf>
    <xf numFmtId="0" fontId="13" fillId="58" borderId="65" xfId="0" applyFont="1" applyFill="1" applyBorder="1" applyAlignment="1">
      <alignment horizontal="center"/>
    </xf>
    <xf numFmtId="0" fontId="24" fillId="58" borderId="80" xfId="0" applyFont="1" applyFill="1" applyBorder="1" applyAlignment="1">
      <alignment horizontal="center"/>
    </xf>
    <xf numFmtId="0" fontId="99" fillId="0" borderId="30" xfId="0" applyFont="1" applyBorder="1" applyAlignment="1">
      <alignment horizontal="center" vertical="center"/>
    </xf>
    <xf numFmtId="0" fontId="100" fillId="0" borderId="3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5"/>
  <sheetViews>
    <sheetView zoomScalePageLayoutView="0" workbookViewId="0" topLeftCell="A1">
      <selection activeCell="K6" sqref="K6:L9"/>
    </sheetView>
  </sheetViews>
  <sheetFormatPr defaultColWidth="9.140625" defaultRowHeight="15"/>
  <cols>
    <col min="2" max="2" width="6.7109375" style="0" customWidth="1"/>
    <col min="3" max="3" width="19.28125" style="0" bestFit="1" customWidth="1"/>
    <col min="5" max="5" width="3.57421875" style="0" customWidth="1"/>
    <col min="6" max="6" width="22.28125" style="0" customWidth="1"/>
    <col min="8" max="8" width="3.421875" style="0" customWidth="1"/>
    <col min="9" max="9" width="22.8515625" style="0" customWidth="1"/>
    <col min="11" max="11" width="4.140625" style="0" customWidth="1"/>
    <col min="12" max="12" width="25.421875" style="0" customWidth="1"/>
  </cols>
  <sheetData>
    <row r="3" spans="2:12" ht="18.75">
      <c r="B3" s="211" t="s">
        <v>47</v>
      </c>
      <c r="C3" s="212"/>
      <c r="D3" s="45"/>
      <c r="E3" s="213" t="s">
        <v>88</v>
      </c>
      <c r="F3" s="214"/>
      <c r="H3" s="215" t="s">
        <v>101</v>
      </c>
      <c r="I3" s="216"/>
      <c r="K3" s="217" t="s">
        <v>112</v>
      </c>
      <c r="L3" s="218"/>
    </row>
    <row r="4" spans="2:12" ht="18.75">
      <c r="B4" s="212"/>
      <c r="C4" s="212"/>
      <c r="D4" s="45"/>
      <c r="E4" s="214"/>
      <c r="F4" s="214"/>
      <c r="H4" s="216"/>
      <c r="I4" s="216"/>
      <c r="K4" s="218"/>
      <c r="L4" s="218"/>
    </row>
    <row r="6" spans="2:12" ht="15">
      <c r="B6" t="s">
        <v>29</v>
      </c>
      <c r="C6" s="48" t="s">
        <v>48</v>
      </c>
      <c r="E6" s="42" t="s">
        <v>29</v>
      </c>
      <c r="F6" s="51" t="s">
        <v>89</v>
      </c>
      <c r="H6" t="s">
        <v>29</v>
      </c>
      <c r="I6" s="43" t="s">
        <v>102</v>
      </c>
      <c r="K6" s="42" t="s">
        <v>114</v>
      </c>
      <c r="L6" s="41" t="s">
        <v>108</v>
      </c>
    </row>
    <row r="7" spans="2:12" ht="15">
      <c r="B7" t="s">
        <v>33</v>
      </c>
      <c r="C7" s="48" t="s">
        <v>49</v>
      </c>
      <c r="E7" s="42" t="s">
        <v>33</v>
      </c>
      <c r="F7" s="51" t="s">
        <v>90</v>
      </c>
      <c r="H7" t="s">
        <v>33</v>
      </c>
      <c r="I7" s="43" t="s">
        <v>103</v>
      </c>
      <c r="K7" s="42" t="s">
        <v>115</v>
      </c>
      <c r="L7" s="41" t="s">
        <v>109</v>
      </c>
    </row>
    <row r="8" spans="2:12" ht="15">
      <c r="B8" t="s">
        <v>36</v>
      </c>
      <c r="C8" s="48" t="s">
        <v>50</v>
      </c>
      <c r="E8" s="42" t="s">
        <v>36</v>
      </c>
      <c r="F8" s="51" t="s">
        <v>91</v>
      </c>
      <c r="H8" t="s">
        <v>36</v>
      </c>
      <c r="I8" s="43" t="s">
        <v>104</v>
      </c>
      <c r="K8" s="42" t="s">
        <v>116</v>
      </c>
      <c r="L8" s="41" t="s">
        <v>110</v>
      </c>
    </row>
    <row r="9" spans="2:12" ht="15">
      <c r="B9" t="s">
        <v>34</v>
      </c>
      <c r="C9" s="48" t="s">
        <v>51</v>
      </c>
      <c r="E9" s="42" t="s">
        <v>34</v>
      </c>
      <c r="F9" s="51" t="s">
        <v>92</v>
      </c>
      <c r="K9" s="42" t="s">
        <v>113</v>
      </c>
      <c r="L9" s="41" t="s">
        <v>111</v>
      </c>
    </row>
    <row r="10" spans="2:3" ht="15">
      <c r="B10" t="s">
        <v>30</v>
      </c>
      <c r="C10" s="48" t="s">
        <v>52</v>
      </c>
    </row>
    <row r="11" spans="2:9" ht="15">
      <c r="B11" t="s">
        <v>27</v>
      </c>
      <c r="C11" s="48" t="s">
        <v>53</v>
      </c>
      <c r="E11" s="42" t="s">
        <v>27</v>
      </c>
      <c r="F11" s="50" t="s">
        <v>93</v>
      </c>
      <c r="H11" t="s">
        <v>27</v>
      </c>
      <c r="I11" s="49" t="s">
        <v>105</v>
      </c>
    </row>
    <row r="12" spans="2:9" ht="15">
      <c r="B12" t="s">
        <v>31</v>
      </c>
      <c r="C12" s="48" t="s">
        <v>54</v>
      </c>
      <c r="E12" s="42" t="s">
        <v>31</v>
      </c>
      <c r="F12" s="50" t="s">
        <v>94</v>
      </c>
      <c r="H12" t="s">
        <v>31</v>
      </c>
      <c r="I12" s="49" t="s">
        <v>106</v>
      </c>
    </row>
    <row r="13" spans="2:9" ht="15">
      <c r="B13" t="s">
        <v>35</v>
      </c>
      <c r="C13" s="48" t="s">
        <v>55</v>
      </c>
      <c r="E13" s="42" t="s">
        <v>35</v>
      </c>
      <c r="F13" s="50" t="s">
        <v>95</v>
      </c>
      <c r="H13" t="s">
        <v>35</v>
      </c>
      <c r="I13" s="49" t="s">
        <v>107</v>
      </c>
    </row>
    <row r="14" spans="2:6" ht="15">
      <c r="B14" t="s">
        <v>32</v>
      </c>
      <c r="C14" s="48" t="s">
        <v>56</v>
      </c>
      <c r="E14" s="42" t="s">
        <v>32</v>
      </c>
      <c r="F14" s="50" t="s">
        <v>96</v>
      </c>
    </row>
    <row r="15" spans="2:6" ht="15">
      <c r="B15" t="s">
        <v>28</v>
      </c>
      <c r="C15" s="48" t="s">
        <v>57</v>
      </c>
      <c r="E15" s="42" t="s">
        <v>28</v>
      </c>
      <c r="F15" s="50" t="s">
        <v>97</v>
      </c>
    </row>
    <row r="16" spans="2:3" ht="15">
      <c r="B16" t="s">
        <v>39</v>
      </c>
      <c r="C16" s="46" t="s">
        <v>58</v>
      </c>
    </row>
    <row r="17" spans="2:3" ht="15">
      <c r="B17" t="s">
        <v>38</v>
      </c>
      <c r="C17" s="46" t="s">
        <v>59</v>
      </c>
    </row>
    <row r="18" spans="2:3" ht="15">
      <c r="B18" t="s">
        <v>40</v>
      </c>
      <c r="C18" s="46" t="s">
        <v>60</v>
      </c>
    </row>
    <row r="19" spans="2:3" ht="15">
      <c r="B19" t="s">
        <v>41</v>
      </c>
      <c r="C19" s="46" t="s">
        <v>61</v>
      </c>
    </row>
    <row r="20" spans="2:3" ht="15">
      <c r="B20" t="s">
        <v>42</v>
      </c>
      <c r="C20" s="46" t="s">
        <v>62</v>
      </c>
    </row>
    <row r="21" spans="2:3" ht="15">
      <c r="B21" t="s">
        <v>43</v>
      </c>
      <c r="C21" s="47" t="s">
        <v>63</v>
      </c>
    </row>
    <row r="22" spans="2:3" ht="15">
      <c r="B22" t="s">
        <v>37</v>
      </c>
      <c r="C22" s="47" t="s">
        <v>64</v>
      </c>
    </row>
    <row r="23" spans="2:3" ht="15">
      <c r="B23" t="s">
        <v>44</v>
      </c>
      <c r="C23" s="47" t="s">
        <v>65</v>
      </c>
    </row>
    <row r="24" spans="2:3" ht="15">
      <c r="B24" t="s">
        <v>45</v>
      </c>
      <c r="C24" s="47" t="s">
        <v>66</v>
      </c>
    </row>
    <row r="25" spans="2:3" ht="15">
      <c r="B25" t="s">
        <v>46</v>
      </c>
      <c r="C25" s="47" t="s">
        <v>67</v>
      </c>
    </row>
  </sheetData>
  <sheetProtection/>
  <mergeCells count="4">
    <mergeCell ref="B3:C4"/>
    <mergeCell ref="E3:F4"/>
    <mergeCell ref="H3:I4"/>
    <mergeCell ref="K3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M32"/>
  <sheetViews>
    <sheetView zoomScalePageLayoutView="0" workbookViewId="0" topLeftCell="H1">
      <selection activeCell="L13" sqref="L13:L14"/>
    </sheetView>
  </sheetViews>
  <sheetFormatPr defaultColWidth="9.140625" defaultRowHeight="15"/>
  <cols>
    <col min="1" max="1" width="21.57421875" style="0" hidden="1" customWidth="1"/>
    <col min="2" max="2" width="0" style="0" hidden="1" customWidth="1"/>
    <col min="3" max="3" width="23.140625" style="0" customWidth="1"/>
    <col min="4" max="4" width="25.7109375" style="0" customWidth="1"/>
    <col min="5" max="5" width="9.421875" style="0" customWidth="1"/>
    <col min="6" max="6" width="36.57421875" style="0" customWidth="1"/>
    <col min="8" max="8" width="16.00390625" style="0" bestFit="1" customWidth="1"/>
    <col min="9" max="9" width="12.28125" style="0" customWidth="1"/>
    <col min="11" max="11" width="39.8515625" style="0" bestFit="1" customWidth="1"/>
    <col min="12" max="12" width="50.421875" style="0" bestFit="1" customWidth="1"/>
    <col min="13" max="13" width="13.140625" style="0" bestFit="1" customWidth="1"/>
    <col min="14" max="14" width="10.57421875" style="0" bestFit="1" customWidth="1"/>
  </cols>
  <sheetData>
    <row r="2" spans="1:11" ht="15">
      <c r="A2" s="387" t="s">
        <v>22</v>
      </c>
      <c r="B2" s="387"/>
      <c r="C2" s="387" t="s">
        <v>465</v>
      </c>
      <c r="D2" s="387" t="s">
        <v>23</v>
      </c>
      <c r="E2" s="387"/>
      <c r="F2" s="387" t="s">
        <v>15</v>
      </c>
      <c r="G2" s="387"/>
      <c r="J2" s="1"/>
      <c r="K2" s="91" t="s">
        <v>361</v>
      </c>
    </row>
    <row r="3" spans="1:10" ht="15">
      <c r="A3" s="387"/>
      <c r="B3" s="387"/>
      <c r="C3" s="408"/>
      <c r="D3" s="387"/>
      <c r="E3" s="387"/>
      <c r="F3" s="387"/>
      <c r="G3" s="387"/>
      <c r="J3" s="1"/>
    </row>
    <row r="4" spans="10:11" ht="15">
      <c r="J4" s="1"/>
      <c r="K4" s="79" t="s">
        <v>290</v>
      </c>
    </row>
    <row r="5" spans="10:13" ht="15">
      <c r="J5" s="11" t="s">
        <v>16</v>
      </c>
      <c r="K5" s="11" t="s">
        <v>17</v>
      </c>
      <c r="L5" s="11" t="s">
        <v>18</v>
      </c>
      <c r="M5" s="11" t="s">
        <v>19</v>
      </c>
    </row>
    <row r="6" spans="9:13" ht="15">
      <c r="I6" s="79" t="s">
        <v>289</v>
      </c>
      <c r="J6" s="10" t="s">
        <v>9</v>
      </c>
      <c r="K6" s="188" t="s">
        <v>444</v>
      </c>
      <c r="L6" s="21" t="s">
        <v>501</v>
      </c>
      <c r="M6" s="22" t="s">
        <v>363</v>
      </c>
    </row>
    <row r="7" spans="1:13" ht="15.75" thickBot="1">
      <c r="A7" s="39"/>
      <c r="B7" s="10"/>
      <c r="C7" s="10"/>
      <c r="D7" s="10"/>
      <c r="E7" s="10"/>
      <c r="F7" s="10"/>
      <c r="G7" s="10"/>
      <c r="H7" s="10"/>
      <c r="I7" s="10"/>
      <c r="J7" s="10" t="s">
        <v>10</v>
      </c>
      <c r="K7" s="92" t="s">
        <v>493</v>
      </c>
      <c r="L7" s="21" t="s">
        <v>502</v>
      </c>
      <c r="M7" s="22" t="s">
        <v>364</v>
      </c>
    </row>
    <row r="8" spans="1:13" ht="15.75" thickBot="1">
      <c r="A8" s="13"/>
      <c r="B8" s="8"/>
      <c r="C8" s="25"/>
      <c r="D8" s="120" t="s">
        <v>489</v>
      </c>
      <c r="E8" s="107">
        <v>5</v>
      </c>
      <c r="F8" s="10"/>
      <c r="G8" s="10"/>
      <c r="H8" s="10"/>
      <c r="I8" s="10"/>
      <c r="J8" s="10" t="s">
        <v>11</v>
      </c>
      <c r="K8" s="92" t="s">
        <v>439</v>
      </c>
      <c r="L8" s="21" t="s">
        <v>502</v>
      </c>
      <c r="M8" s="22" t="s">
        <v>364</v>
      </c>
    </row>
    <row r="9" spans="1:13" ht="17.25" thickBot="1" thickTop="1">
      <c r="A9" s="70"/>
      <c r="B9" s="9"/>
      <c r="C9" s="25"/>
      <c r="D9" s="124"/>
      <c r="E9" s="108"/>
      <c r="F9" s="71" t="s">
        <v>490</v>
      </c>
      <c r="G9" s="109">
        <v>4</v>
      </c>
      <c r="H9" s="10"/>
      <c r="I9" s="10"/>
      <c r="J9" s="10" t="s">
        <v>12</v>
      </c>
      <c r="K9" s="191" t="s">
        <v>445</v>
      </c>
      <c r="L9" s="21" t="s">
        <v>501</v>
      </c>
      <c r="M9" s="22" t="s">
        <v>363</v>
      </c>
    </row>
    <row r="10" spans="1:13" ht="16.5" thickBot="1">
      <c r="A10" s="14"/>
      <c r="B10" s="27"/>
      <c r="C10" s="25" t="s">
        <v>477</v>
      </c>
      <c r="D10" s="125"/>
      <c r="E10" s="107"/>
      <c r="F10" s="29"/>
      <c r="G10" s="15"/>
      <c r="H10" s="10"/>
      <c r="I10" s="10"/>
      <c r="J10" s="10" t="s">
        <v>13</v>
      </c>
      <c r="K10" s="191" t="s">
        <v>446</v>
      </c>
      <c r="L10" s="21" t="s">
        <v>501</v>
      </c>
      <c r="M10" s="22" t="s">
        <v>363</v>
      </c>
    </row>
    <row r="11" spans="1:13" ht="17.25" thickBot="1" thickTop="1">
      <c r="A11" s="72"/>
      <c r="B11" s="28"/>
      <c r="C11" s="170"/>
      <c r="D11" s="125"/>
      <c r="E11" s="107"/>
      <c r="F11" s="25"/>
      <c r="G11" s="16"/>
      <c r="H11" s="10"/>
      <c r="I11" s="10"/>
      <c r="J11" s="10"/>
      <c r="K11" s="191" t="s">
        <v>412</v>
      </c>
      <c r="L11" s="21" t="s">
        <v>501</v>
      </c>
      <c r="M11" s="22" t="s">
        <v>363</v>
      </c>
    </row>
    <row r="12" spans="1:13" ht="16.5" thickBot="1">
      <c r="A12" s="17"/>
      <c r="B12" s="27"/>
      <c r="C12" s="171"/>
      <c r="D12" s="40" t="s">
        <v>490</v>
      </c>
      <c r="E12" s="98">
        <v>9</v>
      </c>
      <c r="F12" s="25"/>
      <c r="G12" s="16"/>
      <c r="H12" s="10"/>
      <c r="I12" s="10"/>
      <c r="J12" s="10"/>
      <c r="K12" s="128"/>
      <c r="L12" s="21"/>
      <c r="M12" s="22"/>
    </row>
    <row r="13" spans="1:13" ht="17.25" thickBot="1" thickTop="1">
      <c r="A13" s="26"/>
      <c r="B13" s="28"/>
      <c r="C13" s="171"/>
      <c r="D13" s="126"/>
      <c r="E13" s="98"/>
      <c r="F13" s="121"/>
      <c r="G13" s="16"/>
      <c r="H13" s="10" t="s">
        <v>444</v>
      </c>
      <c r="I13" s="10"/>
      <c r="J13" s="10"/>
      <c r="K13" s="208" t="s">
        <v>496</v>
      </c>
      <c r="L13" s="194" t="s">
        <v>500</v>
      </c>
      <c r="M13" s="22"/>
    </row>
    <row r="14" spans="2:13" ht="16.5" thickBot="1">
      <c r="B14" s="10"/>
      <c r="C14" s="172" t="s">
        <v>478</v>
      </c>
      <c r="D14" s="126"/>
      <c r="E14" s="98"/>
      <c r="F14" s="25"/>
      <c r="G14" s="16"/>
      <c r="H14" s="10"/>
      <c r="I14" s="10"/>
      <c r="J14" s="10"/>
      <c r="K14" s="208" t="s">
        <v>497</v>
      </c>
      <c r="L14" s="209" t="s">
        <v>515</v>
      </c>
      <c r="M14" s="22"/>
    </row>
    <row r="15" spans="1:13" ht="17.25" thickBot="1" thickTop="1">
      <c r="A15" s="12"/>
      <c r="B15" s="10"/>
      <c r="C15" s="10"/>
      <c r="D15" s="97"/>
      <c r="E15" s="98"/>
      <c r="F15" s="25"/>
      <c r="G15" s="16"/>
      <c r="H15" s="10"/>
      <c r="I15" s="10"/>
      <c r="J15" s="10"/>
      <c r="K15" s="20"/>
      <c r="L15" s="21"/>
      <c r="M15" s="22"/>
    </row>
    <row r="16" spans="1:13" ht="16.5" thickBot="1">
      <c r="A16" s="17"/>
      <c r="B16" s="8"/>
      <c r="C16" s="25"/>
      <c r="D16" s="126" t="s">
        <v>491</v>
      </c>
      <c r="E16" s="107">
        <v>9</v>
      </c>
      <c r="F16" s="25"/>
      <c r="G16" s="16"/>
      <c r="H16" s="10"/>
      <c r="I16" s="10"/>
      <c r="J16" s="10"/>
      <c r="K16" s="20"/>
      <c r="L16" s="21"/>
      <c r="M16" s="22"/>
    </row>
    <row r="17" spans="1:13" ht="17.25" thickBot="1" thickTop="1">
      <c r="A17" s="70"/>
      <c r="B17" s="9"/>
      <c r="C17" s="25"/>
      <c r="D17" s="124"/>
      <c r="E17" s="108"/>
      <c r="F17" s="183" t="s">
        <v>491</v>
      </c>
      <c r="G17" s="18">
        <v>5</v>
      </c>
      <c r="H17" s="10"/>
      <c r="I17" s="10"/>
      <c r="J17" s="10"/>
      <c r="K17" s="20"/>
      <c r="L17" s="21"/>
      <c r="M17" s="22"/>
    </row>
    <row r="18" spans="1:13" ht="15.75" thickBot="1">
      <c r="A18" s="14"/>
      <c r="B18" s="27"/>
      <c r="C18" s="25" t="s">
        <v>475</v>
      </c>
      <c r="D18" s="125"/>
      <c r="E18" s="107"/>
      <c r="F18" s="10"/>
      <c r="G18" s="10"/>
      <c r="H18" s="10"/>
      <c r="I18" s="10"/>
      <c r="J18" s="10"/>
      <c r="K18" s="38"/>
      <c r="L18" s="21"/>
      <c r="M18" s="22"/>
    </row>
    <row r="19" spans="1:13" ht="16.5" thickBot="1" thickTop="1">
      <c r="A19" s="72"/>
      <c r="B19" s="28"/>
      <c r="C19" s="170"/>
      <c r="D19" s="125"/>
      <c r="E19" s="107"/>
      <c r="F19" s="10"/>
      <c r="G19" s="10"/>
      <c r="H19" s="10"/>
      <c r="I19" s="10"/>
      <c r="J19" s="10"/>
      <c r="K19" s="38"/>
      <c r="L19" s="21"/>
      <c r="M19" s="22"/>
    </row>
    <row r="20" spans="1:13" ht="15.75" thickBot="1">
      <c r="A20" s="17"/>
      <c r="B20" s="17"/>
      <c r="C20" s="174"/>
      <c r="D20" s="40" t="s">
        <v>492</v>
      </c>
      <c r="E20" s="98">
        <v>3</v>
      </c>
      <c r="F20" s="30"/>
      <c r="G20" s="14"/>
      <c r="H20" s="10"/>
      <c r="J20" s="10"/>
      <c r="K20" s="38"/>
      <c r="L20" s="21"/>
      <c r="M20" s="22"/>
    </row>
    <row r="21" spans="1:13" ht="16.5" thickBot="1" thickTop="1">
      <c r="A21" s="26"/>
      <c r="B21" s="173"/>
      <c r="C21" s="175"/>
      <c r="E21" s="91"/>
      <c r="F21" s="73" t="s">
        <v>489</v>
      </c>
      <c r="G21" s="107">
        <v>8</v>
      </c>
      <c r="J21" s="10"/>
      <c r="K21" s="74"/>
      <c r="L21" s="21"/>
      <c r="M21" s="1"/>
    </row>
    <row r="22" spans="3:13" ht="16.5" thickBot="1" thickTop="1">
      <c r="C22" s="182" t="s">
        <v>476</v>
      </c>
      <c r="E22" s="34"/>
      <c r="F22" s="34"/>
      <c r="G22" s="35"/>
      <c r="J22" s="10"/>
      <c r="K22" s="75"/>
      <c r="L22" s="21"/>
      <c r="M22" s="1"/>
    </row>
    <row r="23" spans="5:13" ht="16.5" thickTop="1">
      <c r="E23" s="14"/>
      <c r="F23" s="32"/>
      <c r="G23" s="36"/>
      <c r="J23" s="10"/>
      <c r="K23" s="75"/>
      <c r="L23" s="21"/>
      <c r="M23" s="1"/>
    </row>
    <row r="24" spans="5:13" ht="15.75">
      <c r="E24" s="14"/>
      <c r="F24" s="121"/>
      <c r="G24" s="36"/>
      <c r="H24" s="10" t="s">
        <v>439</v>
      </c>
      <c r="J24" s="10"/>
      <c r="K24" s="20"/>
      <c r="L24" s="21"/>
      <c r="M24" s="1"/>
    </row>
    <row r="25" spans="5:12" ht="15.75">
      <c r="E25" s="14"/>
      <c r="F25" s="32"/>
      <c r="G25" s="36"/>
      <c r="J25" s="10"/>
      <c r="K25" s="20"/>
      <c r="L25" s="21"/>
    </row>
    <row r="26" spans="5:11" ht="16.5" thickBot="1">
      <c r="E26" s="37"/>
      <c r="F26" s="184" t="s">
        <v>492</v>
      </c>
      <c r="G26" s="127">
        <v>6</v>
      </c>
      <c r="J26" s="10"/>
      <c r="K26" s="76"/>
    </row>
    <row r="27" spans="6:11" ht="15.75" thickTop="1">
      <c r="F27" s="32"/>
      <c r="G27" s="25"/>
      <c r="J27" s="10"/>
      <c r="K27" s="76"/>
    </row>
    <row r="28" spans="6:10" ht="15.75">
      <c r="F28" s="32"/>
      <c r="G28" s="33"/>
      <c r="H28" s="10"/>
      <c r="J28" s="10"/>
    </row>
    <row r="29" spans="6:10" ht="15">
      <c r="F29" s="32"/>
      <c r="G29" s="14"/>
      <c r="H29" s="10"/>
      <c r="J29" s="10"/>
    </row>
    <row r="30" spans="6:8" ht="15">
      <c r="F30" s="32"/>
      <c r="G30" s="25"/>
      <c r="H30" s="10"/>
    </row>
    <row r="31" spans="6:8" ht="15.75">
      <c r="F31" s="32"/>
      <c r="G31" s="33"/>
      <c r="H31" s="10"/>
    </row>
    <row r="32" spans="6:7" ht="15.75">
      <c r="F32" s="32"/>
      <c r="G32" s="33"/>
    </row>
  </sheetData>
  <sheetProtection/>
  <mergeCells count="4">
    <mergeCell ref="A2:B3"/>
    <mergeCell ref="D2:E3"/>
    <mergeCell ref="F2:G3"/>
    <mergeCell ref="C2:C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4:AF31"/>
  <sheetViews>
    <sheetView zoomScale="70" zoomScaleNormal="70" zoomScalePageLayoutView="0" workbookViewId="0" topLeftCell="A10">
      <selection activeCell="AF30" sqref="AF30:AF31"/>
    </sheetView>
  </sheetViews>
  <sheetFormatPr defaultColWidth="9.140625" defaultRowHeight="15"/>
  <cols>
    <col min="2" max="2" width="32.140625" style="0" bestFit="1" customWidth="1"/>
    <col min="9" max="10" width="8.7109375" style="0" customWidth="1"/>
    <col min="11" max="21" width="8.7109375" style="0" hidden="1" customWidth="1"/>
    <col min="23" max="23" width="26.8515625" style="0" bestFit="1" customWidth="1"/>
  </cols>
  <sheetData>
    <row r="3" ht="15.75" thickBot="1"/>
    <row r="4" spans="2:31" ht="17.25" thickBot="1" thickTop="1">
      <c r="B4" s="169" t="s">
        <v>371</v>
      </c>
      <c r="C4" s="250" t="str">
        <f>B5</f>
        <v>BORSOS 1</v>
      </c>
      <c r="D4" s="250"/>
      <c r="E4" s="250" t="str">
        <f>B7</f>
        <v>KOSARASOK</v>
      </c>
      <c r="F4" s="250"/>
      <c r="G4" s="250" t="str">
        <f>B9</f>
        <v>SZENT ISTVÁN</v>
      </c>
      <c r="H4" s="450"/>
      <c r="I4" s="442" t="e">
        <f>#REF!</f>
        <v>#REF!</v>
      </c>
      <c r="J4" s="443"/>
      <c r="K4" s="451" t="e">
        <f>#REF!</f>
        <v>#REF!</v>
      </c>
      <c r="L4" s="249"/>
      <c r="M4" s="250">
        <f>B11</f>
        <v>0</v>
      </c>
      <c r="N4" s="251"/>
      <c r="O4" s="1"/>
      <c r="W4" s="6" t="s">
        <v>8</v>
      </c>
      <c r="X4" s="4" t="s">
        <v>1</v>
      </c>
      <c r="Y4" s="4" t="s">
        <v>2</v>
      </c>
      <c r="Z4" s="4" t="s">
        <v>0</v>
      </c>
      <c r="AA4" s="4" t="s">
        <v>3</v>
      </c>
      <c r="AB4" s="4" t="s">
        <v>4</v>
      </c>
      <c r="AC4" s="4" t="s">
        <v>5</v>
      </c>
      <c r="AD4" s="4" t="s">
        <v>68</v>
      </c>
      <c r="AE4" s="5" t="s">
        <v>6</v>
      </c>
    </row>
    <row r="5" spans="2:32" ht="16.5" thickTop="1">
      <c r="B5" s="280" t="s">
        <v>458</v>
      </c>
      <c r="C5" s="266"/>
      <c r="D5" s="267"/>
      <c r="E5" s="260">
        <v>3</v>
      </c>
      <c r="F5" s="258">
        <v>8</v>
      </c>
      <c r="G5" s="260">
        <v>6</v>
      </c>
      <c r="H5" s="276">
        <v>5</v>
      </c>
      <c r="I5" s="296"/>
      <c r="J5" s="293"/>
      <c r="K5" s="449"/>
      <c r="L5" s="276"/>
      <c r="M5" s="260"/>
      <c r="N5" s="278"/>
      <c r="O5" s="269">
        <f>IF(C5=D5,1,IF(C5&gt;D5,3,IF(C5&lt;D5,0)))</f>
        <v>1</v>
      </c>
      <c r="P5" s="269">
        <f>IF(E5=F5,1,IF(E5&gt;F5,3,IF(E5&lt;F5,0)))</f>
        <v>0</v>
      </c>
      <c r="Q5" s="269">
        <f>IF(G5=H5,1,IF(G5&gt;H5,3,IF(G5&lt;H5,0)))</f>
        <v>3</v>
      </c>
      <c r="R5" s="269">
        <f>IF(I5=J5,1,IF(I5&gt;J5,3,IF(I5&lt;J5,0)))</f>
        <v>1</v>
      </c>
      <c r="S5" s="269">
        <f>IF(K5=L5,1,IF(K5&gt;L5,3,IF(K5&lt;L5,0)))</f>
        <v>1</v>
      </c>
      <c r="T5" s="269">
        <f aca="true" t="shared" si="0" ref="T5:T10">IF(M5=N5,1,IF(M5&gt;N5,3,IF(M5&lt;N5,0)))</f>
        <v>1</v>
      </c>
      <c r="U5" s="269">
        <f>COUNTBLANK(C5:N5)/2</f>
        <v>4</v>
      </c>
      <c r="V5" s="2"/>
      <c r="W5" s="239" t="str">
        <f>B5</f>
        <v>BORSOS 1</v>
      </c>
      <c r="X5" s="238">
        <f>COUNT(C5:N5)/2</f>
        <v>2</v>
      </c>
      <c r="Y5" s="238">
        <f>COUNTIF(O5:T5,3)</f>
        <v>1</v>
      </c>
      <c r="Z5" s="238">
        <f>COUNTIF(O5:T5,1)-U5</f>
        <v>0</v>
      </c>
      <c r="AA5" s="238">
        <f>COUNTIF(O5:T5,0)</f>
        <v>1</v>
      </c>
      <c r="AB5" s="238">
        <f>SUM(E5+G5+I5+K5+M5)</f>
        <v>9</v>
      </c>
      <c r="AC5" s="238">
        <f>SUM(F5+H5+J5+L5+N5)</f>
        <v>13</v>
      </c>
      <c r="AD5" s="233">
        <f>SUM(AB5-AC5)</f>
        <v>-4</v>
      </c>
      <c r="AE5" s="236">
        <f>Y5*2+Z5+AA5</f>
        <v>3</v>
      </c>
      <c r="AF5" s="452" t="s">
        <v>11</v>
      </c>
    </row>
    <row r="6" spans="2:32" ht="15.75">
      <c r="B6" s="256"/>
      <c r="C6" s="268"/>
      <c r="D6" s="246"/>
      <c r="E6" s="255"/>
      <c r="F6" s="252"/>
      <c r="G6" s="255"/>
      <c r="H6" s="277"/>
      <c r="I6" s="296"/>
      <c r="J6" s="293"/>
      <c r="K6" s="448"/>
      <c r="L6" s="277"/>
      <c r="M6" s="255"/>
      <c r="N6" s="279"/>
      <c r="O6" s="269">
        <f>IF(G6=H6,1,IF(G6&gt;H6,3,IF(G6&lt;H6,0)))</f>
        <v>1</v>
      </c>
      <c r="P6" s="269">
        <f>IF(I6=J6,1,IF(I6&gt;J6,3,IF(I6&lt;J6,0)))</f>
        <v>1</v>
      </c>
      <c r="Q6" s="269">
        <f>IF(J6=K6,1,IF(J6&gt;K6,3,IF(J6&lt;K6,0)))</f>
        <v>1</v>
      </c>
      <c r="R6" s="269">
        <f>IF(K6=L6,1,IF(K6&gt;L6,3,IF(K6&lt;L6,0)))</f>
        <v>1</v>
      </c>
      <c r="S6" s="269">
        <f>IF(L6=M6,1,IF(L6&gt;M6,3,IF(L6&lt;M6,0)))</f>
        <v>1</v>
      </c>
      <c r="T6" s="269">
        <f t="shared" si="0"/>
        <v>1</v>
      </c>
      <c r="U6" s="269"/>
      <c r="V6" s="2"/>
      <c r="W6" s="239"/>
      <c r="X6" s="238"/>
      <c r="Y6" s="238"/>
      <c r="Z6" s="238"/>
      <c r="AA6" s="238"/>
      <c r="AB6" s="238"/>
      <c r="AC6" s="238"/>
      <c r="AD6" s="233"/>
      <c r="AE6" s="236"/>
      <c r="AF6" s="452"/>
    </row>
    <row r="7" spans="2:32" ht="15.75">
      <c r="B7" s="256" t="s">
        <v>459</v>
      </c>
      <c r="C7" s="254">
        <v>8</v>
      </c>
      <c r="D7" s="252">
        <v>3</v>
      </c>
      <c r="E7" s="244"/>
      <c r="F7" s="246"/>
      <c r="G7" s="255">
        <v>4</v>
      </c>
      <c r="H7" s="277">
        <v>5</v>
      </c>
      <c r="I7" s="296"/>
      <c r="J7" s="293"/>
      <c r="K7" s="448"/>
      <c r="L7" s="277"/>
      <c r="M7" s="255"/>
      <c r="N7" s="279"/>
      <c r="O7" s="269">
        <f>IF(C7=D7,1,IF(C7&gt;D7,3,IF(C7&lt;D7,0)))</f>
        <v>3</v>
      </c>
      <c r="P7" s="269">
        <f>IF(E7=F7,1,IF(E7&gt;F7,3,IF(E7&lt;F7,0)))</f>
        <v>1</v>
      </c>
      <c r="Q7" s="269">
        <f>IF(G7=H7,1,IF(G7&gt;H7,3,IF(G7&lt;H7,0)))</f>
        <v>0</v>
      </c>
      <c r="R7" s="269">
        <f>IF(I7=J7,1,IF(I7&gt;J7,3,IF(I7&lt;J7,0)))</f>
        <v>1</v>
      </c>
      <c r="S7" s="269">
        <f>IF(K7=L7,1,IF(K7&gt;L7,3,IF(K7&lt;L7,0)))</f>
        <v>1</v>
      </c>
      <c r="T7" s="269">
        <f t="shared" si="0"/>
        <v>1</v>
      </c>
      <c r="U7" s="269">
        <f>COUNTBLANK(C7:N7)/2</f>
        <v>4</v>
      </c>
      <c r="V7" s="2"/>
      <c r="W7" s="239" t="str">
        <f>B7</f>
        <v>KOSARASOK</v>
      </c>
      <c r="X7" s="238">
        <f>COUNT(C7:N7)/2</f>
        <v>2</v>
      </c>
      <c r="Y7" s="238">
        <f>COUNTIF(O7:T7,3)</f>
        <v>1</v>
      </c>
      <c r="Z7" s="238">
        <f>COUNTIF(O7:T7,1)-U7</f>
        <v>0</v>
      </c>
      <c r="AA7" s="238">
        <f>COUNTIF(O7:T7,0)</f>
        <v>1</v>
      </c>
      <c r="AB7" s="238">
        <f>SUM(C7+G7+I7+K7+M7)</f>
        <v>12</v>
      </c>
      <c r="AC7" s="238">
        <f>SUM(D7+H7+J7+L7+N7)</f>
        <v>8</v>
      </c>
      <c r="AD7" s="233">
        <f>SUM(AB7-AC7)</f>
        <v>4</v>
      </c>
      <c r="AE7" s="236">
        <f>Y7*2+Z7+AA7</f>
        <v>3</v>
      </c>
      <c r="AF7" s="453" t="s">
        <v>9</v>
      </c>
    </row>
    <row r="8" spans="2:32" ht="15.75">
      <c r="B8" s="256"/>
      <c r="C8" s="254"/>
      <c r="D8" s="252"/>
      <c r="E8" s="244"/>
      <c r="F8" s="246"/>
      <c r="G8" s="255"/>
      <c r="H8" s="277"/>
      <c r="I8" s="296"/>
      <c r="J8" s="293"/>
      <c r="K8" s="448"/>
      <c r="L8" s="277"/>
      <c r="M8" s="255"/>
      <c r="N8" s="279"/>
      <c r="O8" s="269">
        <f>IF(G8=H8,1,IF(G8&gt;H8,3,IF(G8&lt;H8,0)))</f>
        <v>1</v>
      </c>
      <c r="P8" s="269">
        <f>IF(I8=J8,1,IF(I8&gt;J8,3,IF(I8&lt;J8,0)))</f>
        <v>1</v>
      </c>
      <c r="Q8" s="269">
        <f>IF(J8=K8,1,IF(J8&gt;K8,3,IF(J8&lt;K8,0)))</f>
        <v>1</v>
      </c>
      <c r="R8" s="269">
        <f>IF(K8=L8,1,IF(K8&gt;L8,3,IF(K8&lt;L8,0)))</f>
        <v>1</v>
      </c>
      <c r="S8" s="269">
        <f>IF(L8=M8,1,IF(L8&gt;M8,3,IF(L8&lt;M8,0)))</f>
        <v>1</v>
      </c>
      <c r="T8" s="269">
        <f t="shared" si="0"/>
        <v>1</v>
      </c>
      <c r="U8" s="269"/>
      <c r="V8" s="2"/>
      <c r="W8" s="239"/>
      <c r="X8" s="238"/>
      <c r="Y8" s="238"/>
      <c r="Z8" s="238"/>
      <c r="AA8" s="238"/>
      <c r="AB8" s="238"/>
      <c r="AC8" s="238"/>
      <c r="AD8" s="233"/>
      <c r="AE8" s="236"/>
      <c r="AF8" s="453"/>
    </row>
    <row r="9" spans="2:32" ht="15.75">
      <c r="B9" s="256" t="s">
        <v>460</v>
      </c>
      <c r="C9" s="254">
        <v>5</v>
      </c>
      <c r="D9" s="252">
        <v>6</v>
      </c>
      <c r="E9" s="255">
        <v>5</v>
      </c>
      <c r="F9" s="252">
        <v>4</v>
      </c>
      <c r="G9" s="244"/>
      <c r="H9" s="281"/>
      <c r="I9" s="296"/>
      <c r="J9" s="293"/>
      <c r="K9" s="448"/>
      <c r="L9" s="277"/>
      <c r="M9" s="255"/>
      <c r="N9" s="279"/>
      <c r="O9" s="269">
        <f>IF(C9=D9,1,IF(C9&gt;D9,3,IF(C9&lt;D9,0)))</f>
        <v>0</v>
      </c>
      <c r="P9" s="269">
        <f>IF(E9=F9,1,IF(E9&gt;F9,3,IF(E9&lt;F9,0)))</f>
        <v>3</v>
      </c>
      <c r="Q9" s="269">
        <f>IF(G9=H9,1,IF(G9&gt;H9,3,IF(G9&lt;H9,0)))</f>
        <v>1</v>
      </c>
      <c r="R9" s="269">
        <f>IF(I9=J9,1,IF(I9&gt;J9,3,IF(I9&lt;J9,0)))</f>
        <v>1</v>
      </c>
      <c r="S9" s="269">
        <f>IF(K9=L9,1,IF(K9&gt;L9,3,IF(K9&lt;L9,0)))</f>
        <v>1</v>
      </c>
      <c r="T9" s="269">
        <f t="shared" si="0"/>
        <v>1</v>
      </c>
      <c r="U9" s="269">
        <f>COUNTBLANK(C9:N9)/2</f>
        <v>4</v>
      </c>
      <c r="V9" s="2"/>
      <c r="W9" s="239" t="str">
        <f>B9</f>
        <v>SZENT ISTVÁN</v>
      </c>
      <c r="X9" s="238">
        <f>COUNT(C9:N9)/2</f>
        <v>2</v>
      </c>
      <c r="Y9" s="238">
        <f>COUNTIF(O9:T9,3)</f>
        <v>1</v>
      </c>
      <c r="Z9" s="238">
        <f>COUNTIF(O9:T9,1)-U9</f>
        <v>0</v>
      </c>
      <c r="AA9" s="238">
        <f>COUNTIF(O9:T9,0)</f>
        <v>1</v>
      </c>
      <c r="AB9" s="238">
        <f>SUM(E9+C9+I9+K9+M9)</f>
        <v>10</v>
      </c>
      <c r="AC9" s="238">
        <f>SUM(F9+D9+J9+L9+N9)</f>
        <v>10</v>
      </c>
      <c r="AD9" s="233">
        <f>SUM(AB9-AC9)</f>
        <v>0</v>
      </c>
      <c r="AE9" s="236">
        <f>Y9*2+Z9+AA9</f>
        <v>3</v>
      </c>
      <c r="AF9" s="452" t="s">
        <v>10</v>
      </c>
    </row>
    <row r="10" spans="2:32" ht="15.75">
      <c r="B10" s="256"/>
      <c r="C10" s="254"/>
      <c r="D10" s="252"/>
      <c r="E10" s="255"/>
      <c r="F10" s="252"/>
      <c r="G10" s="244"/>
      <c r="H10" s="281"/>
      <c r="I10" s="296"/>
      <c r="J10" s="293"/>
      <c r="K10" s="448"/>
      <c r="L10" s="277"/>
      <c r="M10" s="255"/>
      <c r="N10" s="279"/>
      <c r="O10" s="269">
        <f>IF(G10=H10,1,IF(G10&gt;H10,3,IF(G10&lt;H10,0)))</f>
        <v>1</v>
      </c>
      <c r="P10" s="269">
        <f>IF(I10=J10,1,IF(I10&gt;J10,3,IF(I10&lt;J10,0)))</f>
        <v>1</v>
      </c>
      <c r="Q10" s="269">
        <f>IF(J10=K10,1,IF(J10&gt;K10,3,IF(J10&lt;K10,0)))</f>
        <v>1</v>
      </c>
      <c r="R10" s="269">
        <f>IF(K10=L10,1,IF(K10&gt;L10,3,IF(K10&lt;L10,0)))</f>
        <v>1</v>
      </c>
      <c r="S10" s="269">
        <f>IF(L10=M10,1,IF(L10&gt;M10,3,IF(L10&lt;M10,0)))</f>
        <v>1</v>
      </c>
      <c r="T10" s="269">
        <f t="shared" si="0"/>
        <v>1</v>
      </c>
      <c r="U10" s="269"/>
      <c r="V10" s="2"/>
      <c r="W10" s="239"/>
      <c r="X10" s="238"/>
      <c r="Y10" s="238"/>
      <c r="Z10" s="238"/>
      <c r="AA10" s="238"/>
      <c r="AB10" s="238"/>
      <c r="AC10" s="238"/>
      <c r="AD10" s="233"/>
      <c r="AE10" s="236"/>
      <c r="AF10" s="452"/>
    </row>
    <row r="12" ht="15.75" thickBot="1"/>
    <row r="13" spans="2:31" ht="17.25" thickBot="1" thickTop="1">
      <c r="B13" s="169" t="s">
        <v>464</v>
      </c>
      <c r="C13" s="439" t="str">
        <f>B14</f>
        <v>BB TEAM</v>
      </c>
      <c r="D13" s="439"/>
      <c r="E13" s="440" t="str">
        <f>B16</f>
        <v>SZENTKIRÁLYSZABADJA</v>
      </c>
      <c r="F13" s="440"/>
      <c r="G13" s="439" t="str">
        <f>B18</f>
        <v>TAPOLCAI BÁRDOS</v>
      </c>
      <c r="H13" s="441"/>
      <c r="I13" s="442" t="e">
        <f>#REF!</f>
        <v>#REF!</v>
      </c>
      <c r="J13" s="443"/>
      <c r="K13" s="444" t="e">
        <f>#REF!</f>
        <v>#REF!</v>
      </c>
      <c r="L13" s="445"/>
      <c r="M13" s="446">
        <f>B20</f>
        <v>0</v>
      </c>
      <c r="N13" s="447"/>
      <c r="O13" s="1"/>
      <c r="W13" s="6" t="s">
        <v>8</v>
      </c>
      <c r="X13" s="4" t="s">
        <v>1</v>
      </c>
      <c r="Y13" s="4" t="s">
        <v>2</v>
      </c>
      <c r="Z13" s="4" t="s">
        <v>0</v>
      </c>
      <c r="AA13" s="4" t="s">
        <v>3</v>
      </c>
      <c r="AB13" s="4" t="s">
        <v>4</v>
      </c>
      <c r="AC13" s="4" t="s">
        <v>5</v>
      </c>
      <c r="AD13" s="4" t="s">
        <v>68</v>
      </c>
      <c r="AE13" s="5" t="s">
        <v>6</v>
      </c>
    </row>
    <row r="14" spans="2:32" ht="16.5" thickTop="1">
      <c r="B14" s="435" t="s">
        <v>461</v>
      </c>
      <c r="C14" s="426"/>
      <c r="D14" s="429"/>
      <c r="E14" s="436">
        <v>13</v>
      </c>
      <c r="F14" s="437">
        <v>6</v>
      </c>
      <c r="G14" s="436">
        <v>8</v>
      </c>
      <c r="H14" s="438">
        <v>14</v>
      </c>
      <c r="I14" s="296"/>
      <c r="J14" s="293"/>
      <c r="K14" s="431"/>
      <c r="L14" s="432"/>
      <c r="M14" s="433"/>
      <c r="N14" s="434"/>
      <c r="O14" s="269">
        <f>IF(C14=D14,1,IF(C14&gt;D14,3,IF(C14&lt;D14,0)))</f>
        <v>1</v>
      </c>
      <c r="P14" s="269">
        <f>IF(E14=F14,1,IF(E14&gt;F14,3,IF(E14&lt;F14,0)))</f>
        <v>3</v>
      </c>
      <c r="Q14" s="269">
        <f>IF(G14=H14,1,IF(G14&gt;H14,3,IF(G14&lt;H14,0)))</f>
        <v>0</v>
      </c>
      <c r="R14" s="269">
        <f>IF(I14=J14,1,IF(I14&gt;J14,3,IF(I14&lt;J14,0)))</f>
        <v>1</v>
      </c>
      <c r="S14" s="269">
        <f>IF(K14=L14,1,IF(K14&gt;L14,3,IF(K14&lt;L14,0)))</f>
        <v>1</v>
      </c>
      <c r="T14" s="269">
        <f aca="true" t="shared" si="1" ref="T14:T19">IF(M14=N14,1,IF(M14&gt;N14,3,IF(M14&lt;N14,0)))</f>
        <v>1</v>
      </c>
      <c r="U14" s="269">
        <f>COUNTBLANK(C14:N14)/2</f>
        <v>4</v>
      </c>
      <c r="V14" s="2"/>
      <c r="W14" s="239" t="str">
        <f>B14</f>
        <v>BB TEAM</v>
      </c>
      <c r="X14" s="238">
        <f>COUNT(C14:N14)/2</f>
        <v>2</v>
      </c>
      <c r="Y14" s="238">
        <f>COUNTIF(O14:T14,3)</f>
        <v>1</v>
      </c>
      <c r="Z14" s="238">
        <f>COUNTIF(O14:T14,1)-U14</f>
        <v>0</v>
      </c>
      <c r="AA14" s="238">
        <f>COUNTIF(O14:T14,0)</f>
        <v>1</v>
      </c>
      <c r="AB14" s="238">
        <f>SUM(E14+G14+I14+K14+M14)</f>
        <v>21</v>
      </c>
      <c r="AC14" s="238">
        <f>SUM(F14+H14+J14+L14+N14)</f>
        <v>20</v>
      </c>
      <c r="AD14" s="233">
        <f>SUM(AB14-AC14)</f>
        <v>1</v>
      </c>
      <c r="AE14" s="236">
        <f>Y14*2+Z14+AA14</f>
        <v>3</v>
      </c>
      <c r="AF14" s="452" t="s">
        <v>10</v>
      </c>
    </row>
    <row r="15" spans="2:32" ht="15.75">
      <c r="B15" s="422"/>
      <c r="C15" s="426"/>
      <c r="D15" s="429"/>
      <c r="E15" s="425"/>
      <c r="F15" s="424"/>
      <c r="G15" s="425"/>
      <c r="H15" s="430"/>
      <c r="I15" s="296"/>
      <c r="J15" s="293"/>
      <c r="K15" s="418"/>
      <c r="L15" s="419"/>
      <c r="M15" s="420"/>
      <c r="N15" s="421"/>
      <c r="O15" s="269">
        <f>IF(G15=H15,1,IF(G15&gt;H15,3,IF(G15&lt;H15,0)))</f>
        <v>1</v>
      </c>
      <c r="P15" s="269">
        <f>IF(I15=J15,1,IF(I15&gt;J15,3,IF(I15&lt;J15,0)))</f>
        <v>1</v>
      </c>
      <c r="Q15" s="269">
        <f>IF(J15=K15,1,IF(J15&gt;K15,3,IF(J15&lt;K15,0)))</f>
        <v>1</v>
      </c>
      <c r="R15" s="269">
        <f>IF(K15=L15,1,IF(K15&gt;L15,3,IF(K15&lt;L15,0)))</f>
        <v>1</v>
      </c>
      <c r="S15" s="269">
        <f>IF(L15=M15,1,IF(L15&gt;M15,3,IF(L15&lt;M15,0)))</f>
        <v>1</v>
      </c>
      <c r="T15" s="269">
        <f t="shared" si="1"/>
        <v>1</v>
      </c>
      <c r="U15" s="269"/>
      <c r="V15" s="2"/>
      <c r="W15" s="239"/>
      <c r="X15" s="238"/>
      <c r="Y15" s="238"/>
      <c r="Z15" s="238"/>
      <c r="AA15" s="238"/>
      <c r="AB15" s="238"/>
      <c r="AC15" s="238"/>
      <c r="AD15" s="233"/>
      <c r="AE15" s="236"/>
      <c r="AF15" s="452"/>
    </row>
    <row r="16" spans="2:32" ht="15.75">
      <c r="B16" s="428" t="s">
        <v>462</v>
      </c>
      <c r="C16" s="423">
        <v>6</v>
      </c>
      <c r="D16" s="424">
        <v>13</v>
      </c>
      <c r="E16" s="426"/>
      <c r="F16" s="429"/>
      <c r="G16" s="425">
        <v>3</v>
      </c>
      <c r="H16" s="430">
        <v>16</v>
      </c>
      <c r="I16" s="296"/>
      <c r="J16" s="293"/>
      <c r="K16" s="418"/>
      <c r="L16" s="419"/>
      <c r="M16" s="420"/>
      <c r="N16" s="421"/>
      <c r="O16" s="269">
        <f>IF(C16=D16,1,IF(C16&gt;D16,3,IF(C16&lt;D16,0)))</f>
        <v>0</v>
      </c>
      <c r="P16" s="269">
        <f>IF(E16=F16,1,IF(E16&gt;F16,3,IF(E16&lt;F16,0)))</f>
        <v>1</v>
      </c>
      <c r="Q16" s="269">
        <f>IF(G16=H16,1,IF(G16&gt;H16,3,IF(G16&lt;H16,0)))</f>
        <v>0</v>
      </c>
      <c r="R16" s="269">
        <f>IF(I16=J16,1,IF(I16&gt;J16,3,IF(I16&lt;J16,0)))</f>
        <v>1</v>
      </c>
      <c r="S16" s="269">
        <f>IF(K16=L16,1,IF(K16&gt;L16,3,IF(K16&lt;L16,0)))</f>
        <v>1</v>
      </c>
      <c r="T16" s="269">
        <f t="shared" si="1"/>
        <v>1</v>
      </c>
      <c r="U16" s="269">
        <f>COUNTBLANK(C16:N16)/2</f>
        <v>4</v>
      </c>
      <c r="V16" s="2"/>
      <c r="W16" s="239" t="str">
        <f>B16</f>
        <v>SZENTKIRÁLYSZABADJA</v>
      </c>
      <c r="X16" s="238">
        <f>COUNT(C16:N16)/2</f>
        <v>2</v>
      </c>
      <c r="Y16" s="238">
        <f>COUNTIF(O16:T16,3)</f>
        <v>0</v>
      </c>
      <c r="Z16" s="238">
        <f>COUNTIF(O16:T16,1)-U16</f>
        <v>0</v>
      </c>
      <c r="AA16" s="238">
        <f>COUNTIF(O16:T16,0)</f>
        <v>2</v>
      </c>
      <c r="AB16" s="238">
        <f>SUM(C16+G16+I16+K16+M16)</f>
        <v>9</v>
      </c>
      <c r="AC16" s="238">
        <f>SUM(D16+H16+J16+L16+N16)</f>
        <v>29</v>
      </c>
      <c r="AD16" s="233">
        <f>SUM(AB16-AC16)</f>
        <v>-20</v>
      </c>
      <c r="AE16" s="236">
        <f>Y16*2+Z16+AA16</f>
        <v>2</v>
      </c>
      <c r="AF16" s="452" t="s">
        <v>11</v>
      </c>
    </row>
    <row r="17" spans="2:32" ht="15.75">
      <c r="B17" s="428"/>
      <c r="C17" s="423"/>
      <c r="D17" s="424"/>
      <c r="E17" s="426"/>
      <c r="F17" s="429"/>
      <c r="G17" s="425"/>
      <c r="H17" s="430"/>
      <c r="I17" s="296"/>
      <c r="J17" s="293"/>
      <c r="K17" s="418"/>
      <c r="L17" s="419"/>
      <c r="M17" s="420"/>
      <c r="N17" s="421"/>
      <c r="O17" s="269">
        <f>IF(G17=H17,1,IF(G17&gt;H17,3,IF(G17&lt;H17,0)))</f>
        <v>1</v>
      </c>
      <c r="P17" s="269">
        <f>IF(I17=J17,1,IF(I17&gt;J17,3,IF(I17&lt;J17,0)))</f>
        <v>1</v>
      </c>
      <c r="Q17" s="269">
        <f>IF(J17=K17,1,IF(J17&gt;K17,3,IF(J17&lt;K17,0)))</f>
        <v>1</v>
      </c>
      <c r="R17" s="269">
        <f>IF(K17=L17,1,IF(K17&gt;L17,3,IF(K17&lt;L17,0)))</f>
        <v>1</v>
      </c>
      <c r="S17" s="269">
        <f>IF(L17=M17,1,IF(L17&gt;M17,3,IF(L17&lt;M17,0)))</f>
        <v>1</v>
      </c>
      <c r="T17" s="269">
        <f t="shared" si="1"/>
        <v>1</v>
      </c>
      <c r="U17" s="269"/>
      <c r="V17" s="2"/>
      <c r="W17" s="239"/>
      <c r="X17" s="238"/>
      <c r="Y17" s="238"/>
      <c r="Z17" s="238"/>
      <c r="AA17" s="238"/>
      <c r="AB17" s="238"/>
      <c r="AC17" s="238"/>
      <c r="AD17" s="233"/>
      <c r="AE17" s="236"/>
      <c r="AF17" s="452"/>
    </row>
    <row r="18" spans="2:32" ht="15.75">
      <c r="B18" s="422" t="s">
        <v>463</v>
      </c>
      <c r="C18" s="423">
        <v>14</v>
      </c>
      <c r="D18" s="424">
        <v>8</v>
      </c>
      <c r="E18" s="425">
        <v>16</v>
      </c>
      <c r="F18" s="424">
        <v>3</v>
      </c>
      <c r="G18" s="426"/>
      <c r="H18" s="427"/>
      <c r="I18" s="296"/>
      <c r="J18" s="293"/>
      <c r="K18" s="418"/>
      <c r="L18" s="419"/>
      <c r="M18" s="420"/>
      <c r="N18" s="421"/>
      <c r="O18" s="269">
        <f>IF(C18=D18,1,IF(C18&gt;D18,3,IF(C18&lt;D18,0)))</f>
        <v>3</v>
      </c>
      <c r="P18" s="269">
        <f>IF(E18=F18,1,IF(E18&gt;F18,3,IF(E18&lt;F18,0)))</f>
        <v>3</v>
      </c>
      <c r="Q18" s="269">
        <f>IF(G18=H18,1,IF(G18&gt;H18,3,IF(G18&lt;H18,0)))</f>
        <v>1</v>
      </c>
      <c r="R18" s="269">
        <f>IF(I18=J18,1,IF(I18&gt;J18,3,IF(I18&lt;J18,0)))</f>
        <v>1</v>
      </c>
      <c r="S18" s="269">
        <f>IF(K18=L18,1,IF(K18&gt;L18,3,IF(K18&lt;L18,0)))</f>
        <v>1</v>
      </c>
      <c r="T18" s="269">
        <f t="shared" si="1"/>
        <v>1</v>
      </c>
      <c r="U18" s="269">
        <f>COUNTBLANK(C18:N18)/2</f>
        <v>4</v>
      </c>
      <c r="V18" s="2"/>
      <c r="W18" s="239" t="str">
        <f>B18</f>
        <v>TAPOLCAI BÁRDOS</v>
      </c>
      <c r="X18" s="238">
        <f>COUNT(C18:N18)/2</f>
        <v>2</v>
      </c>
      <c r="Y18" s="238">
        <f>COUNTIF(O18:T18,3)</f>
        <v>2</v>
      </c>
      <c r="Z18" s="238">
        <f>COUNTIF(O18:T18,1)-U18</f>
        <v>0</v>
      </c>
      <c r="AA18" s="238">
        <f>COUNTIF(O18:T18,0)</f>
        <v>0</v>
      </c>
      <c r="AB18" s="238">
        <f>SUM(E18+C18+I18+K18+M18)</f>
        <v>30</v>
      </c>
      <c r="AC18" s="238">
        <f>SUM(F18+D18+J18+L18+N18)</f>
        <v>11</v>
      </c>
      <c r="AD18" s="233">
        <f>SUM(AB18-AC18)</f>
        <v>19</v>
      </c>
      <c r="AE18" s="236">
        <f>Y18*2+Z18+AA18</f>
        <v>4</v>
      </c>
      <c r="AF18" s="453" t="s">
        <v>9</v>
      </c>
    </row>
    <row r="19" spans="2:32" ht="15.75">
      <c r="B19" s="422"/>
      <c r="C19" s="423"/>
      <c r="D19" s="424"/>
      <c r="E19" s="425"/>
      <c r="F19" s="424"/>
      <c r="G19" s="426"/>
      <c r="H19" s="427"/>
      <c r="I19" s="296"/>
      <c r="J19" s="293"/>
      <c r="K19" s="418"/>
      <c r="L19" s="419"/>
      <c r="M19" s="420"/>
      <c r="N19" s="421"/>
      <c r="O19" s="269">
        <f>IF(G19=H19,1,IF(G19&gt;H19,3,IF(G19&lt;H19,0)))</f>
        <v>1</v>
      </c>
      <c r="P19" s="269">
        <f>IF(I19=J19,1,IF(I19&gt;J19,3,IF(I19&lt;J19,0)))</f>
        <v>1</v>
      </c>
      <c r="Q19" s="269">
        <f>IF(J19=K19,1,IF(J19&gt;K19,3,IF(J19&lt;K19,0)))</f>
        <v>1</v>
      </c>
      <c r="R19" s="269">
        <f>IF(K19=L19,1,IF(K19&gt;L19,3,IF(K19&lt;L19,0)))</f>
        <v>1</v>
      </c>
      <c r="S19" s="269">
        <f>IF(L19=M19,1,IF(L19&gt;M19,3,IF(L19&lt;M19,0)))</f>
        <v>1</v>
      </c>
      <c r="T19" s="269">
        <f t="shared" si="1"/>
        <v>1</v>
      </c>
      <c r="U19" s="269"/>
      <c r="V19" s="2"/>
      <c r="W19" s="239"/>
      <c r="X19" s="238"/>
      <c r="Y19" s="238"/>
      <c r="Z19" s="238"/>
      <c r="AA19" s="238"/>
      <c r="AB19" s="238"/>
      <c r="AC19" s="238"/>
      <c r="AD19" s="233"/>
      <c r="AE19" s="236"/>
      <c r="AF19" s="453"/>
    </row>
    <row r="22" ht="15.75" thickBot="1"/>
    <row r="23" spans="2:31" ht="22.5" customHeight="1" thickBot="1" thickTop="1">
      <c r="B23" s="23" t="s">
        <v>466</v>
      </c>
      <c r="C23" s="282" t="str">
        <f>B24</f>
        <v>EGY KOSARAT SE</v>
      </c>
      <c r="D23" s="282"/>
      <c r="E23" s="283" t="str">
        <f>B26</f>
        <v>PÖTTYÖS ZOKNI</v>
      </c>
      <c r="F23" s="283"/>
      <c r="G23" s="283" t="str">
        <f>B28</f>
        <v>FV-AJKA</v>
      </c>
      <c r="H23" s="283"/>
      <c r="I23" s="282" t="str">
        <f>B30</f>
        <v>RÉVFÜLÖPI OROSZLÁNOK</v>
      </c>
      <c r="J23" s="417"/>
      <c r="K23" s="294"/>
      <c r="L23" s="295"/>
      <c r="M23" s="298">
        <f>B34</f>
        <v>0</v>
      </c>
      <c r="N23" s="283"/>
      <c r="W23" s="6" t="s">
        <v>20</v>
      </c>
      <c r="X23" s="4" t="s">
        <v>1</v>
      </c>
      <c r="Y23" s="4" t="s">
        <v>2</v>
      </c>
      <c r="Z23" s="4" t="s">
        <v>0</v>
      </c>
      <c r="AA23" s="4" t="s">
        <v>3</v>
      </c>
      <c r="AB23" s="4" t="s">
        <v>4</v>
      </c>
      <c r="AC23" s="4" t="s">
        <v>5</v>
      </c>
      <c r="AD23" s="4" t="s">
        <v>68</v>
      </c>
      <c r="AE23" s="5" t="s">
        <v>6</v>
      </c>
    </row>
    <row r="24" spans="2:32" ht="15.75" thickTop="1">
      <c r="B24" s="284" t="s">
        <v>467</v>
      </c>
      <c r="C24" s="266"/>
      <c r="D24" s="267"/>
      <c r="E24" s="286">
        <v>8</v>
      </c>
      <c r="F24" s="288">
        <v>1</v>
      </c>
      <c r="G24" s="286">
        <v>8</v>
      </c>
      <c r="H24" s="288">
        <v>2</v>
      </c>
      <c r="I24" s="286">
        <v>6</v>
      </c>
      <c r="J24" s="416">
        <v>7</v>
      </c>
      <c r="K24" s="296"/>
      <c r="L24" s="293"/>
      <c r="M24" s="297"/>
      <c r="N24" s="288"/>
      <c r="O24" s="269">
        <f>IF(C24=D24,1,IF(C24&gt;D24,3,IF(C24&lt;D24,0)))</f>
        <v>1</v>
      </c>
      <c r="P24" s="269">
        <f>IF(E24=F24,1,IF(E24&gt;F24,3,IF(E24&lt;F24,0)))</f>
        <v>3</v>
      </c>
      <c r="Q24" s="269">
        <f>IF(G24=H24,1,IF(G24&gt;H24,3,IF(G24&lt;H24,0)))</f>
        <v>3</v>
      </c>
      <c r="R24" s="269">
        <f>IF(I24=J24,1,IF(I24&gt;J24,3,IF(I24&lt;J24,0)))</f>
        <v>0</v>
      </c>
      <c r="S24" s="269">
        <f>IF(K24=L24,1,IF(K24&gt;L24,3,IF(K24&lt;L24,0)))</f>
        <v>1</v>
      </c>
      <c r="T24" s="269">
        <f aca="true" t="shared" si="2" ref="T24:T31">IF(M24=N24,1,IF(M24&gt;N24,3,IF(M24&lt;N24,0)))</f>
        <v>1</v>
      </c>
      <c r="U24" s="269">
        <f>COUNTBLANK(C24:N24)/2</f>
        <v>3</v>
      </c>
      <c r="W24" s="239" t="str">
        <f>B24</f>
        <v>EGY KOSARAT SE</v>
      </c>
      <c r="X24" s="238">
        <f>COUNT(C24:N24)/2</f>
        <v>3</v>
      </c>
      <c r="Y24" s="238">
        <f>COUNTIF(O24:T24,3)</f>
        <v>2</v>
      </c>
      <c r="Z24" s="238">
        <f>COUNTIF(O24:T24,1)-U24</f>
        <v>0</v>
      </c>
      <c r="AA24" s="238">
        <f>COUNTIF(O24:T24,0)</f>
        <v>1</v>
      </c>
      <c r="AB24" s="238">
        <f>SUM(E24+G24+I24+K24+M24)</f>
        <v>22</v>
      </c>
      <c r="AC24" s="238">
        <f>SUM(F24+H24+J24+L24+N24)</f>
        <v>10</v>
      </c>
      <c r="AD24" s="233">
        <f>SUM(AB24-AC24)</f>
        <v>12</v>
      </c>
      <c r="AE24" s="236">
        <f>Y24*2+Z24+AA24</f>
        <v>5</v>
      </c>
      <c r="AF24" s="452" t="s">
        <v>10</v>
      </c>
    </row>
    <row r="25" spans="2:32" ht="15">
      <c r="B25" s="285"/>
      <c r="C25" s="268"/>
      <c r="D25" s="246"/>
      <c r="E25" s="287"/>
      <c r="F25" s="289"/>
      <c r="G25" s="287"/>
      <c r="H25" s="289"/>
      <c r="I25" s="287"/>
      <c r="J25" s="415"/>
      <c r="K25" s="296"/>
      <c r="L25" s="293"/>
      <c r="M25" s="292"/>
      <c r="N25" s="289"/>
      <c r="O25" s="269">
        <f>IF(G25=H25,1,IF(G25&gt;H25,3,IF(G25&lt;H25,0)))</f>
        <v>1</v>
      </c>
      <c r="P25" s="269">
        <f>IF(I25=J25,1,IF(I25&gt;J25,3,IF(I25&lt;J25,0)))</f>
        <v>1</v>
      </c>
      <c r="Q25" s="269">
        <f>IF(J25=K25,1,IF(J25&gt;K25,3,IF(J25&lt;K25,0)))</f>
        <v>1</v>
      </c>
      <c r="R25" s="269">
        <f>IF(K25=L25,1,IF(K25&gt;L25,3,IF(K25&lt;L25,0)))</f>
        <v>1</v>
      </c>
      <c r="S25" s="269">
        <f>IF(L25=M25,1,IF(L25&gt;M25,3,IF(L25&lt;M25,0)))</f>
        <v>1</v>
      </c>
      <c r="T25" s="269">
        <f t="shared" si="2"/>
        <v>1</v>
      </c>
      <c r="U25" s="269"/>
      <c r="W25" s="239"/>
      <c r="X25" s="238"/>
      <c r="Y25" s="238"/>
      <c r="Z25" s="238"/>
      <c r="AA25" s="238"/>
      <c r="AB25" s="238"/>
      <c r="AC25" s="238"/>
      <c r="AD25" s="233"/>
      <c r="AE25" s="236"/>
      <c r="AF25" s="452"/>
    </row>
    <row r="26" spans="2:32" ht="15">
      <c r="B26" s="303" t="s">
        <v>468</v>
      </c>
      <c r="C26" s="304">
        <v>1</v>
      </c>
      <c r="D26" s="289">
        <v>8</v>
      </c>
      <c r="E26" s="244"/>
      <c r="F26" s="246"/>
      <c r="G26" s="287">
        <v>3</v>
      </c>
      <c r="H26" s="289">
        <v>7</v>
      </c>
      <c r="I26" s="287">
        <v>1</v>
      </c>
      <c r="J26" s="415">
        <v>6</v>
      </c>
      <c r="K26" s="296"/>
      <c r="L26" s="293"/>
      <c r="M26" s="292"/>
      <c r="N26" s="289"/>
      <c r="O26" s="269">
        <f>IF(C26=D26,1,IF(C26&gt;D26,3,IF(C26&lt;D26,0)))</f>
        <v>0</v>
      </c>
      <c r="P26" s="269">
        <f>IF(E26=F26,1,IF(E26&gt;F26,3,IF(E26&lt;F26,0)))</f>
        <v>1</v>
      </c>
      <c r="Q26" s="269">
        <f>IF(G26=H26,1,IF(G26&gt;H26,3,IF(G26&lt;H26,0)))</f>
        <v>0</v>
      </c>
      <c r="R26" s="269">
        <f>IF(I26=J26,1,IF(I26&gt;J26,3,IF(I26&lt;J26,0)))</f>
        <v>0</v>
      </c>
      <c r="S26" s="269">
        <f>IF(K26=L26,1,IF(K26&gt;L26,3,IF(K26&lt;L26,0)))</f>
        <v>1</v>
      </c>
      <c r="T26" s="269">
        <f t="shared" si="2"/>
        <v>1</v>
      </c>
      <c r="U26" s="269">
        <f>COUNTBLANK(C26:N26)/2</f>
        <v>3</v>
      </c>
      <c r="W26" s="239" t="str">
        <f>B26</f>
        <v>PÖTTYÖS ZOKNI</v>
      </c>
      <c r="X26" s="238">
        <f>COUNT(C26:N26)/2</f>
        <v>3</v>
      </c>
      <c r="Y26" s="238">
        <f>COUNTIF(O26:T26,3)</f>
        <v>0</v>
      </c>
      <c r="Z26" s="238">
        <f>COUNTIF(O26:T26,1)-U26</f>
        <v>0</v>
      </c>
      <c r="AA26" s="238">
        <f>COUNTIF(O26:T26,0)</f>
        <v>3</v>
      </c>
      <c r="AB26" s="238">
        <f>SUM(C26+G26+I26+K26+M26)</f>
        <v>5</v>
      </c>
      <c r="AC26" s="238">
        <f>SUM(D26+H26+J26+L26+N26)</f>
        <v>21</v>
      </c>
      <c r="AD26" s="233">
        <f>SUM(AB26-AC26)</f>
        <v>-16</v>
      </c>
      <c r="AE26" s="236">
        <f>Y26*2+Z26+AA26</f>
        <v>3</v>
      </c>
      <c r="AF26" s="452" t="s">
        <v>12</v>
      </c>
    </row>
    <row r="27" spans="2:32" ht="15">
      <c r="B27" s="303"/>
      <c r="C27" s="304"/>
      <c r="D27" s="289"/>
      <c r="E27" s="244"/>
      <c r="F27" s="246"/>
      <c r="G27" s="287"/>
      <c r="H27" s="289"/>
      <c r="I27" s="287"/>
      <c r="J27" s="415"/>
      <c r="K27" s="296"/>
      <c r="L27" s="293"/>
      <c r="M27" s="292"/>
      <c r="N27" s="289"/>
      <c r="O27" s="269">
        <f>IF(G27=H27,1,IF(G27&gt;H27,3,IF(G27&lt;H27,0)))</f>
        <v>1</v>
      </c>
      <c r="P27" s="269">
        <f>IF(I27=J27,1,IF(I27&gt;J27,3,IF(I27&lt;J27,0)))</f>
        <v>1</v>
      </c>
      <c r="Q27" s="269">
        <f>IF(J27=K27,1,IF(J27&gt;K27,3,IF(J27&lt;K27,0)))</f>
        <v>1</v>
      </c>
      <c r="R27" s="269">
        <f>IF(K27=L27,1,IF(K27&gt;L27,3,IF(K27&lt;L27,0)))</f>
        <v>1</v>
      </c>
      <c r="S27" s="269">
        <f>IF(L27=M27,1,IF(L27&gt;M27,3,IF(L27&lt;M27,0)))</f>
        <v>1</v>
      </c>
      <c r="T27" s="269">
        <f t="shared" si="2"/>
        <v>1</v>
      </c>
      <c r="U27" s="269"/>
      <c r="W27" s="239"/>
      <c r="X27" s="238"/>
      <c r="Y27" s="238"/>
      <c r="Z27" s="238"/>
      <c r="AA27" s="238"/>
      <c r="AB27" s="238"/>
      <c r="AC27" s="238"/>
      <c r="AD27" s="233"/>
      <c r="AE27" s="236"/>
      <c r="AF27" s="452"/>
    </row>
    <row r="28" spans="2:32" ht="15">
      <c r="B28" s="303" t="s">
        <v>469</v>
      </c>
      <c r="C28" s="304">
        <v>2</v>
      </c>
      <c r="D28" s="289">
        <v>8</v>
      </c>
      <c r="E28" s="287">
        <v>7</v>
      </c>
      <c r="F28" s="289">
        <v>3</v>
      </c>
      <c r="G28" s="244"/>
      <c r="H28" s="246"/>
      <c r="I28" s="287">
        <v>6</v>
      </c>
      <c r="J28" s="415">
        <v>7</v>
      </c>
      <c r="K28" s="296"/>
      <c r="L28" s="293"/>
      <c r="M28" s="292"/>
      <c r="N28" s="289"/>
      <c r="O28" s="269">
        <f>IF(C28=D28,1,IF(C28&gt;D28,3,IF(C28&lt;D28,0)))</f>
        <v>0</v>
      </c>
      <c r="P28" s="269">
        <f>IF(E28=F28,1,IF(E28&gt;F28,3,IF(E28&lt;F28,0)))</f>
        <v>3</v>
      </c>
      <c r="Q28" s="269">
        <f>IF(G28=H28,1,IF(G28&gt;H28,3,IF(G28&lt;H28,0)))</f>
        <v>1</v>
      </c>
      <c r="R28" s="269">
        <f>IF(I28=J28,1,IF(I28&gt;J28,3,IF(I28&lt;J28,0)))</f>
        <v>0</v>
      </c>
      <c r="S28" s="269">
        <f>IF(K28=L28,1,IF(K28&gt;L28,3,IF(K28&lt;L28,0)))</f>
        <v>1</v>
      </c>
      <c r="T28" s="269">
        <f t="shared" si="2"/>
        <v>1</v>
      </c>
      <c r="U28" s="269">
        <f>COUNTBLANK(C28:N28)/2</f>
        <v>3</v>
      </c>
      <c r="W28" s="239" t="str">
        <f>B28</f>
        <v>FV-AJKA</v>
      </c>
      <c r="X28" s="238">
        <f>COUNT(C28:N28)/2</f>
        <v>3</v>
      </c>
      <c r="Y28" s="238">
        <f>COUNTIF(O28:T28,3)</f>
        <v>1</v>
      </c>
      <c r="Z28" s="238">
        <f>COUNTIF(O28:T28,1)-U28</f>
        <v>0</v>
      </c>
      <c r="AA28" s="238">
        <f>COUNTIF(O28:T28,0)</f>
        <v>2</v>
      </c>
      <c r="AB28" s="238">
        <f>SUM(E28+C28+I28+K28+M28)</f>
        <v>15</v>
      </c>
      <c r="AC28" s="238">
        <f>SUM(F28+D28+J28+L28+N28)</f>
        <v>18</v>
      </c>
      <c r="AD28" s="233">
        <f>SUM(AB28-AC28)</f>
        <v>-3</v>
      </c>
      <c r="AE28" s="236">
        <f>Y28*2+Z28+AA28</f>
        <v>4</v>
      </c>
      <c r="AF28" s="452" t="s">
        <v>11</v>
      </c>
    </row>
    <row r="29" spans="2:32" ht="15">
      <c r="B29" s="303"/>
      <c r="C29" s="304"/>
      <c r="D29" s="289"/>
      <c r="E29" s="287"/>
      <c r="F29" s="289"/>
      <c r="G29" s="244"/>
      <c r="H29" s="246"/>
      <c r="I29" s="287"/>
      <c r="J29" s="415"/>
      <c r="K29" s="296"/>
      <c r="L29" s="293"/>
      <c r="M29" s="292"/>
      <c r="N29" s="289"/>
      <c r="O29" s="269">
        <f>IF(G29=H29,1,IF(G29&gt;H29,3,IF(G29&lt;H29,0)))</f>
        <v>1</v>
      </c>
      <c r="P29" s="269">
        <f>IF(I29=J29,1,IF(I29&gt;J29,3,IF(I29&lt;J29,0)))</f>
        <v>1</v>
      </c>
      <c r="Q29" s="269">
        <f>IF(J29=K29,1,IF(J29&gt;K29,3,IF(J29&lt;K29,0)))</f>
        <v>1</v>
      </c>
      <c r="R29" s="269">
        <f>IF(K29=L29,1,IF(K29&gt;L29,3,IF(K29&lt;L29,0)))</f>
        <v>1</v>
      </c>
      <c r="S29" s="269">
        <f>IF(L29=M29,1,IF(L29&gt;M29,3,IF(L29&lt;M29,0)))</f>
        <v>1</v>
      </c>
      <c r="T29" s="269">
        <f t="shared" si="2"/>
        <v>1</v>
      </c>
      <c r="U29" s="269"/>
      <c r="W29" s="239"/>
      <c r="X29" s="238"/>
      <c r="Y29" s="238"/>
      <c r="Z29" s="238"/>
      <c r="AA29" s="238"/>
      <c r="AB29" s="238"/>
      <c r="AC29" s="238"/>
      <c r="AD29" s="233"/>
      <c r="AE29" s="236"/>
      <c r="AF29" s="452"/>
    </row>
    <row r="30" spans="2:32" ht="15">
      <c r="B30" s="303" t="s">
        <v>470</v>
      </c>
      <c r="C30" s="304">
        <v>7</v>
      </c>
      <c r="D30" s="289">
        <v>6</v>
      </c>
      <c r="E30" s="287">
        <v>6</v>
      </c>
      <c r="F30" s="289">
        <v>1</v>
      </c>
      <c r="G30" s="287">
        <v>7</v>
      </c>
      <c r="H30" s="289">
        <v>6</v>
      </c>
      <c r="I30" s="244"/>
      <c r="J30" s="281"/>
      <c r="K30" s="296"/>
      <c r="L30" s="293"/>
      <c r="M30" s="292"/>
      <c r="N30" s="289"/>
      <c r="O30" s="269">
        <f>IF(C30=D30,1,IF(C30&gt;D30,3,IF(C30&lt;D30,0)))</f>
        <v>3</v>
      </c>
      <c r="P30" s="269">
        <f>IF(E30=F30,1,IF(E30&gt;F30,3,IF(E30&lt;F30,0)))</f>
        <v>3</v>
      </c>
      <c r="Q30" s="269">
        <f>IF(G30=H30,1,IF(G30&gt;H30,3,IF(G30&lt;H30,0)))</f>
        <v>3</v>
      </c>
      <c r="R30" s="269">
        <f>IF(I30=J30,1,IF(I30&gt;J30,3,IF(I30&lt;J30,0)))</f>
        <v>1</v>
      </c>
      <c r="S30" s="269">
        <f>IF(K30=L30,1,IF(K30&gt;L30,3,IF(K30&lt;L30,0)))</f>
        <v>1</v>
      </c>
      <c r="T30" s="269">
        <f t="shared" si="2"/>
        <v>1</v>
      </c>
      <c r="U30" s="269">
        <f>COUNTBLANK(C30:N30)/2</f>
        <v>3</v>
      </c>
      <c r="W30" s="271" t="str">
        <f>B30</f>
        <v>RÉVFÜLÖPI OROSZLÁNOK</v>
      </c>
      <c r="X30" s="238">
        <f>COUNT(C30:N30)/2</f>
        <v>3</v>
      </c>
      <c r="Y30" s="238">
        <f>COUNTIF(O30:T30,3)</f>
        <v>3</v>
      </c>
      <c r="Z30" s="238">
        <f>COUNTIF(O30:T30,1)-U30</f>
        <v>0</v>
      </c>
      <c r="AA30" s="238">
        <f>COUNTIF(O30:T30,0)</f>
        <v>0</v>
      </c>
      <c r="AB30" s="238">
        <f>SUM(E30+G30+C30+K30+M30)</f>
        <v>20</v>
      </c>
      <c r="AC30" s="238">
        <f>SUM(F30+H30+D30+L30+N30)</f>
        <v>13</v>
      </c>
      <c r="AD30" s="233">
        <f>SUM(AB30-AC30)</f>
        <v>7</v>
      </c>
      <c r="AE30" s="236">
        <f>Y30*2+Z30+AA30</f>
        <v>6</v>
      </c>
      <c r="AF30" s="452" t="s">
        <v>9</v>
      </c>
    </row>
    <row r="31" spans="2:32" ht="15">
      <c r="B31" s="412"/>
      <c r="C31" s="413"/>
      <c r="D31" s="409"/>
      <c r="E31" s="414"/>
      <c r="F31" s="409"/>
      <c r="G31" s="414"/>
      <c r="H31" s="409"/>
      <c r="I31" s="410"/>
      <c r="J31" s="411"/>
      <c r="K31" s="296"/>
      <c r="L31" s="293"/>
      <c r="M31" s="292"/>
      <c r="N31" s="289"/>
      <c r="O31" s="269">
        <f>IF(G31=H31,1,IF(G31&gt;H31,3,IF(G31&lt;H31,0)))</f>
        <v>1</v>
      </c>
      <c r="P31" s="269">
        <f>IF(I31=J31,1,IF(I31&gt;J31,3,IF(I31&lt;J31,0)))</f>
        <v>1</v>
      </c>
      <c r="Q31" s="269">
        <f>IF(J31=K31,1,IF(J31&gt;K31,3,IF(J31&lt;K31,0)))</f>
        <v>1</v>
      </c>
      <c r="R31" s="269">
        <f>IF(K31=L31,1,IF(K31&gt;L31,3,IF(K31&lt;L31,0)))</f>
        <v>1</v>
      </c>
      <c r="S31" s="269">
        <f>IF(L31=M31,1,IF(L31&gt;M31,3,IF(L31&lt;M31,0)))</f>
        <v>1</v>
      </c>
      <c r="T31" s="269">
        <f t="shared" si="2"/>
        <v>1</v>
      </c>
      <c r="U31" s="269"/>
      <c r="W31" s="271"/>
      <c r="X31" s="238"/>
      <c r="Y31" s="238"/>
      <c r="Z31" s="238"/>
      <c r="AA31" s="238"/>
      <c r="AB31" s="238"/>
      <c r="AC31" s="238"/>
      <c r="AD31" s="233"/>
      <c r="AE31" s="236"/>
      <c r="AF31" s="452"/>
    </row>
  </sheetData>
  <sheetProtection/>
  <mergeCells count="308">
    <mergeCell ref="AF30:AF31"/>
    <mergeCell ref="AF24:AF25"/>
    <mergeCell ref="AF26:AF27"/>
    <mergeCell ref="AF28:AF29"/>
    <mergeCell ref="AF7:AF8"/>
    <mergeCell ref="AF5:AF6"/>
    <mergeCell ref="AF9:AF10"/>
    <mergeCell ref="AF14:AF15"/>
    <mergeCell ref="AF16:AF17"/>
    <mergeCell ref="AF18:AF19"/>
    <mergeCell ref="C4:D4"/>
    <mergeCell ref="E4:F4"/>
    <mergeCell ref="G4:H4"/>
    <mergeCell ref="I4:J4"/>
    <mergeCell ref="K4:L4"/>
    <mergeCell ref="M4:N4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B7:B8"/>
    <mergeCell ref="C7:C8"/>
    <mergeCell ref="D7:D8"/>
    <mergeCell ref="E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D7:AD8"/>
    <mergeCell ref="AE7:AE8"/>
    <mergeCell ref="X7:X8"/>
    <mergeCell ref="Y7:Y8"/>
    <mergeCell ref="Z7:Z8"/>
    <mergeCell ref="AA7:AA8"/>
    <mergeCell ref="AB7:AB8"/>
    <mergeCell ref="AC7:AC8"/>
    <mergeCell ref="S7:S8"/>
    <mergeCell ref="T7:T8"/>
    <mergeCell ref="U7:U8"/>
    <mergeCell ref="W7:W8"/>
    <mergeCell ref="B9:B10"/>
    <mergeCell ref="C9:C10"/>
    <mergeCell ref="D9:D10"/>
    <mergeCell ref="E9:E10"/>
    <mergeCell ref="F9:F10"/>
    <mergeCell ref="G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C13:D13"/>
    <mergeCell ref="E13:F13"/>
    <mergeCell ref="G13:H13"/>
    <mergeCell ref="I13:J13"/>
    <mergeCell ref="K13:L13"/>
    <mergeCell ref="M13:N13"/>
    <mergeCell ref="B14:B15"/>
    <mergeCell ref="C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B16:B17"/>
    <mergeCell ref="C16:C17"/>
    <mergeCell ref="D16:D17"/>
    <mergeCell ref="E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D16:AD17"/>
    <mergeCell ref="AE16:AE17"/>
    <mergeCell ref="X16:X17"/>
    <mergeCell ref="Y16:Y17"/>
    <mergeCell ref="Z16:Z17"/>
    <mergeCell ref="AA16:AA17"/>
    <mergeCell ref="AB16:AB17"/>
    <mergeCell ref="AC16:AC17"/>
    <mergeCell ref="S16:S17"/>
    <mergeCell ref="T16:T17"/>
    <mergeCell ref="U16:U17"/>
    <mergeCell ref="W16:W17"/>
    <mergeCell ref="B18:B19"/>
    <mergeCell ref="C18:C19"/>
    <mergeCell ref="D18:D19"/>
    <mergeCell ref="E18:E19"/>
    <mergeCell ref="F18:F19"/>
    <mergeCell ref="G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C23:D23"/>
    <mergeCell ref="E23:F23"/>
    <mergeCell ref="G23:H23"/>
    <mergeCell ref="I23:J23"/>
    <mergeCell ref="K23:L23"/>
    <mergeCell ref="M23:N23"/>
    <mergeCell ref="B24:B25"/>
    <mergeCell ref="C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B26:B27"/>
    <mergeCell ref="C26:C27"/>
    <mergeCell ref="D26:D27"/>
    <mergeCell ref="E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B28:B29"/>
    <mergeCell ref="C28:C29"/>
    <mergeCell ref="D28:D29"/>
    <mergeCell ref="E28:E29"/>
    <mergeCell ref="F28:F29"/>
    <mergeCell ref="G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B30:B31"/>
    <mergeCell ref="C30:C31"/>
    <mergeCell ref="D30:D31"/>
    <mergeCell ref="E30:E31"/>
    <mergeCell ref="F30:F31"/>
    <mergeCell ref="G30:G31"/>
    <mergeCell ref="H30:H31"/>
    <mergeCell ref="I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AB30:AB31"/>
    <mergeCell ref="AC30:AC31"/>
    <mergeCell ref="AD30:AD31"/>
    <mergeCell ref="AE30:AE31"/>
    <mergeCell ref="U30:U31"/>
    <mergeCell ref="W30:W31"/>
    <mergeCell ref="X30:X31"/>
    <mergeCell ref="Y30:Y31"/>
    <mergeCell ref="Z30:Z31"/>
    <mergeCell ref="AA30:A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I25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19.421875" style="0" bestFit="1" customWidth="1"/>
    <col min="4" max="4" width="15.421875" style="0" bestFit="1" customWidth="1"/>
    <col min="9" max="9" width="10.421875" style="0" customWidth="1"/>
  </cols>
  <sheetData>
    <row r="1" spans="1:9" ht="15">
      <c r="A1" s="123" t="s">
        <v>16</v>
      </c>
      <c r="B1" s="123" t="s">
        <v>358</v>
      </c>
      <c r="C1" s="123" t="s">
        <v>359</v>
      </c>
      <c r="D1" s="123" t="s">
        <v>154</v>
      </c>
      <c r="E1" s="123" t="s">
        <v>155</v>
      </c>
      <c r="F1" s="123" t="s">
        <v>156</v>
      </c>
      <c r="G1" s="123" t="s">
        <v>157</v>
      </c>
      <c r="H1" s="123" t="s">
        <v>158</v>
      </c>
      <c r="I1" s="123" t="s">
        <v>163</v>
      </c>
    </row>
    <row r="2" spans="1:9" ht="15.75">
      <c r="A2" s="1" t="s">
        <v>9</v>
      </c>
      <c r="B2" s="58"/>
      <c r="C2" s="62"/>
      <c r="D2" s="54"/>
      <c r="E2" s="1"/>
      <c r="F2" s="1"/>
      <c r="G2" s="1"/>
      <c r="H2" s="1"/>
      <c r="I2" s="66">
        <f aca="true" t="shared" si="0" ref="I2:I25">SUM(E2:H2)</f>
        <v>0</v>
      </c>
    </row>
    <row r="3" spans="1:9" ht="15.75">
      <c r="A3" s="1" t="s">
        <v>10</v>
      </c>
      <c r="B3" s="58"/>
      <c r="C3" s="62"/>
      <c r="D3" s="54"/>
      <c r="E3" s="1"/>
      <c r="F3" s="1"/>
      <c r="G3" s="1"/>
      <c r="H3" s="1"/>
      <c r="I3" s="66">
        <f t="shared" si="0"/>
        <v>0</v>
      </c>
    </row>
    <row r="4" spans="1:9" ht="15.75">
      <c r="A4" s="1" t="s">
        <v>11</v>
      </c>
      <c r="B4" s="58"/>
      <c r="C4" s="62"/>
      <c r="D4" s="54"/>
      <c r="E4" s="1"/>
      <c r="F4" s="1"/>
      <c r="G4" s="1"/>
      <c r="H4" s="1"/>
      <c r="I4" s="66">
        <f t="shared" si="0"/>
        <v>0</v>
      </c>
    </row>
    <row r="5" spans="1:9" ht="15.75">
      <c r="A5" s="1" t="s">
        <v>12</v>
      </c>
      <c r="B5" s="58"/>
      <c r="C5" s="62"/>
      <c r="D5" s="54"/>
      <c r="E5" s="1"/>
      <c r="F5" s="1"/>
      <c r="G5" s="1"/>
      <c r="H5" s="1"/>
      <c r="I5" s="66">
        <f t="shared" si="0"/>
        <v>0</v>
      </c>
    </row>
    <row r="6" spans="1:9" ht="15.75">
      <c r="A6" s="1" t="s">
        <v>13</v>
      </c>
      <c r="B6" s="58"/>
      <c r="C6" s="62"/>
      <c r="D6" s="54"/>
      <c r="E6" s="1"/>
      <c r="F6" s="1"/>
      <c r="G6" s="1"/>
      <c r="H6" s="1"/>
      <c r="I6" s="66">
        <f t="shared" si="0"/>
        <v>0</v>
      </c>
    </row>
    <row r="7" spans="1:9" ht="15.75">
      <c r="A7" s="1" t="s">
        <v>75</v>
      </c>
      <c r="B7" s="58"/>
      <c r="C7" s="62"/>
      <c r="D7" s="54"/>
      <c r="E7" s="1"/>
      <c r="F7" s="1"/>
      <c r="G7" s="1"/>
      <c r="H7" s="1"/>
      <c r="I7" s="66">
        <f t="shared" si="0"/>
        <v>0</v>
      </c>
    </row>
    <row r="8" spans="1:9" ht="15.75">
      <c r="A8" s="1" t="s">
        <v>76</v>
      </c>
      <c r="B8" s="58"/>
      <c r="C8" s="62"/>
      <c r="D8" s="54"/>
      <c r="E8" s="1"/>
      <c r="F8" s="1"/>
      <c r="G8" s="1"/>
      <c r="H8" s="1"/>
      <c r="I8" s="66">
        <f t="shared" si="0"/>
        <v>0</v>
      </c>
    </row>
    <row r="9" spans="1:9" ht="15.75">
      <c r="A9" s="1" t="s">
        <v>77</v>
      </c>
      <c r="B9" s="58"/>
      <c r="C9" s="62"/>
      <c r="D9" s="54"/>
      <c r="E9" s="1"/>
      <c r="F9" s="1"/>
      <c r="G9" s="1"/>
      <c r="H9" s="1"/>
      <c r="I9" s="66">
        <f t="shared" si="0"/>
        <v>0</v>
      </c>
    </row>
    <row r="10" spans="1:9" ht="15.75">
      <c r="A10" s="1" t="s">
        <v>14</v>
      </c>
      <c r="B10" s="58"/>
      <c r="C10" s="62"/>
      <c r="D10" s="54"/>
      <c r="E10" s="1"/>
      <c r="F10" s="1"/>
      <c r="G10" s="1"/>
      <c r="H10" s="1"/>
      <c r="I10" s="66">
        <f t="shared" si="0"/>
        <v>0</v>
      </c>
    </row>
    <row r="11" spans="1:9" ht="15.75">
      <c r="A11" s="1" t="s">
        <v>78</v>
      </c>
      <c r="B11" s="58"/>
      <c r="C11" s="62"/>
      <c r="D11" s="54"/>
      <c r="E11" s="1"/>
      <c r="F11" s="1"/>
      <c r="G11" s="1"/>
      <c r="H11" s="1"/>
      <c r="I11" s="66">
        <f t="shared" si="0"/>
        <v>0</v>
      </c>
    </row>
    <row r="12" spans="1:9" ht="15.75">
      <c r="A12" s="1" t="s">
        <v>79</v>
      </c>
      <c r="B12" s="58"/>
      <c r="C12" s="62"/>
      <c r="D12" s="54"/>
      <c r="E12" s="1"/>
      <c r="F12" s="1"/>
      <c r="G12" s="1"/>
      <c r="H12" s="1"/>
      <c r="I12" s="66">
        <f t="shared" si="0"/>
        <v>0</v>
      </c>
    </row>
    <row r="13" spans="1:9" ht="15.75">
      <c r="A13" s="1" t="s">
        <v>80</v>
      </c>
      <c r="B13" s="58"/>
      <c r="C13" s="62"/>
      <c r="D13" s="54"/>
      <c r="E13" s="1"/>
      <c r="F13" s="1"/>
      <c r="G13" s="1"/>
      <c r="H13" s="1"/>
      <c r="I13" s="66">
        <f t="shared" si="0"/>
        <v>0</v>
      </c>
    </row>
    <row r="14" spans="1:9" ht="15.75">
      <c r="A14" s="1" t="s">
        <v>24</v>
      </c>
      <c r="B14" s="58"/>
      <c r="C14" s="62"/>
      <c r="D14" s="54"/>
      <c r="E14" s="1"/>
      <c r="F14" s="1"/>
      <c r="G14" s="1"/>
      <c r="H14" s="1"/>
      <c r="I14" s="66">
        <f t="shared" si="0"/>
        <v>0</v>
      </c>
    </row>
    <row r="15" spans="1:9" ht="15.75">
      <c r="A15" s="1" t="s">
        <v>81</v>
      </c>
      <c r="B15" s="58"/>
      <c r="C15" s="62"/>
      <c r="D15" s="54"/>
      <c r="E15" s="1"/>
      <c r="F15" s="1"/>
      <c r="G15" s="1"/>
      <c r="H15" s="1"/>
      <c r="I15" s="66">
        <f t="shared" si="0"/>
        <v>0</v>
      </c>
    </row>
    <row r="16" spans="1:9" ht="15.75">
      <c r="A16" s="1" t="s">
        <v>82</v>
      </c>
      <c r="B16" s="58"/>
      <c r="C16" s="62"/>
      <c r="D16" s="54"/>
      <c r="E16" s="1"/>
      <c r="F16" s="1"/>
      <c r="G16" s="1"/>
      <c r="H16" s="1"/>
      <c r="I16" s="66">
        <f t="shared" si="0"/>
        <v>0</v>
      </c>
    </row>
    <row r="17" spans="1:9" ht="15.75">
      <c r="A17" s="1" t="s">
        <v>83</v>
      </c>
      <c r="B17" s="58"/>
      <c r="C17" s="62"/>
      <c r="D17" s="54"/>
      <c r="E17" s="1"/>
      <c r="F17" s="1"/>
      <c r="G17" s="1"/>
      <c r="H17" s="1"/>
      <c r="I17" s="66">
        <f t="shared" si="0"/>
        <v>0</v>
      </c>
    </row>
    <row r="18" spans="1:9" ht="15.75">
      <c r="A18" s="1" t="s">
        <v>25</v>
      </c>
      <c r="B18" s="58"/>
      <c r="C18" s="62"/>
      <c r="D18" s="54"/>
      <c r="E18" s="1"/>
      <c r="F18" s="1"/>
      <c r="G18" s="1"/>
      <c r="H18" s="1"/>
      <c r="I18" s="66">
        <f t="shared" si="0"/>
        <v>0</v>
      </c>
    </row>
    <row r="19" spans="1:9" ht="15.75">
      <c r="A19" s="1" t="s">
        <v>84</v>
      </c>
      <c r="B19" s="58"/>
      <c r="C19" s="62"/>
      <c r="D19" s="54"/>
      <c r="E19" s="1"/>
      <c r="F19" s="1"/>
      <c r="G19" s="1"/>
      <c r="H19" s="1"/>
      <c r="I19" s="66">
        <f t="shared" si="0"/>
        <v>0</v>
      </c>
    </row>
    <row r="20" spans="1:9" ht="15.75">
      <c r="A20" s="1" t="s">
        <v>85</v>
      </c>
      <c r="B20" s="58"/>
      <c r="C20" s="62"/>
      <c r="D20" s="54"/>
      <c r="E20" s="1"/>
      <c r="F20" s="1"/>
      <c r="G20" s="1"/>
      <c r="H20" s="1"/>
      <c r="I20" s="66">
        <f t="shared" si="0"/>
        <v>0</v>
      </c>
    </row>
    <row r="21" spans="1:9" ht="15.75">
      <c r="A21" s="1" t="s">
        <v>86</v>
      </c>
      <c r="B21" s="58"/>
      <c r="C21" s="62"/>
      <c r="D21" s="54"/>
      <c r="E21" s="1"/>
      <c r="F21" s="1"/>
      <c r="G21" s="1"/>
      <c r="H21" s="1"/>
      <c r="I21" s="66">
        <f t="shared" si="0"/>
        <v>0</v>
      </c>
    </row>
    <row r="22" spans="1:9" ht="15.75">
      <c r="A22" s="1" t="s">
        <v>318</v>
      </c>
      <c r="B22" s="58"/>
      <c r="C22" s="62"/>
      <c r="D22" s="54"/>
      <c r="E22" s="1"/>
      <c r="F22" s="1"/>
      <c r="G22" s="1"/>
      <c r="H22" s="1"/>
      <c r="I22" s="66">
        <f t="shared" si="0"/>
        <v>0</v>
      </c>
    </row>
    <row r="23" spans="1:9" ht="15.75">
      <c r="A23" s="1" t="s">
        <v>319</v>
      </c>
      <c r="B23" s="58"/>
      <c r="C23" s="62"/>
      <c r="D23" s="54"/>
      <c r="E23" s="1"/>
      <c r="F23" s="1"/>
      <c r="G23" s="1"/>
      <c r="H23" s="1"/>
      <c r="I23" s="66">
        <f t="shared" si="0"/>
        <v>0</v>
      </c>
    </row>
    <row r="24" spans="1:9" ht="15.75">
      <c r="A24" s="1" t="s">
        <v>320</v>
      </c>
      <c r="B24" s="58"/>
      <c r="C24" s="62"/>
      <c r="D24" s="54"/>
      <c r="E24" s="1"/>
      <c r="F24" s="1"/>
      <c r="G24" s="1"/>
      <c r="H24" s="1"/>
      <c r="I24" s="66">
        <f t="shared" si="0"/>
        <v>0</v>
      </c>
    </row>
    <row r="25" spans="1:9" ht="15.75">
      <c r="A25" s="1" t="s">
        <v>321</v>
      </c>
      <c r="B25" s="58"/>
      <c r="C25" s="62"/>
      <c r="D25" s="54"/>
      <c r="E25" s="1"/>
      <c r="F25" s="1"/>
      <c r="G25" s="1"/>
      <c r="H25" s="1"/>
      <c r="I25" s="66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N41"/>
  <sheetViews>
    <sheetView zoomScalePageLayoutView="0" workbookViewId="0" topLeftCell="F10">
      <selection activeCell="N16" sqref="N16:N19"/>
    </sheetView>
  </sheetViews>
  <sheetFormatPr defaultColWidth="9.140625" defaultRowHeight="15"/>
  <cols>
    <col min="2" max="2" width="17.57421875" style="0" customWidth="1"/>
    <col min="4" max="4" width="24.140625" style="0" customWidth="1"/>
    <col min="12" max="12" width="23.140625" style="0" bestFit="1" customWidth="1"/>
    <col min="13" max="13" width="59.421875" style="0" bestFit="1" customWidth="1"/>
    <col min="14" max="14" width="16.8515625" style="0" bestFit="1" customWidth="1"/>
  </cols>
  <sheetData>
    <row r="3" spans="11:14" ht="15">
      <c r="K3" s="11" t="s">
        <v>16</v>
      </c>
      <c r="L3" s="11" t="s">
        <v>17</v>
      </c>
      <c r="M3" s="11" t="s">
        <v>18</v>
      </c>
      <c r="N3" s="11" t="s">
        <v>19</v>
      </c>
    </row>
    <row r="4" spans="2:14" ht="15">
      <c r="B4" s="387" t="s">
        <v>386</v>
      </c>
      <c r="C4" s="387" t="s">
        <v>15</v>
      </c>
      <c r="D4" s="387"/>
      <c r="K4" s="10" t="s">
        <v>9</v>
      </c>
      <c r="L4" s="188" t="s">
        <v>463</v>
      </c>
      <c r="M4" t="s">
        <v>516</v>
      </c>
      <c r="N4" s="210" t="s">
        <v>517</v>
      </c>
    </row>
    <row r="5" spans="2:14" ht="15">
      <c r="B5" s="387"/>
      <c r="C5" s="387"/>
      <c r="D5" s="387"/>
      <c r="K5" s="10" t="s">
        <v>10</v>
      </c>
      <c r="L5" s="92" t="s">
        <v>461</v>
      </c>
      <c r="M5" t="s">
        <v>518</v>
      </c>
      <c r="N5" s="210" t="s">
        <v>364</v>
      </c>
    </row>
    <row r="6" spans="11:14" ht="15">
      <c r="K6" s="10" t="s">
        <v>11</v>
      </c>
      <c r="L6" s="92" t="s">
        <v>460</v>
      </c>
      <c r="M6" t="s">
        <v>519</v>
      </c>
      <c r="N6" s="210" t="s">
        <v>362</v>
      </c>
    </row>
    <row r="7" spans="11:14" ht="15">
      <c r="K7" s="10" t="s">
        <v>12</v>
      </c>
      <c r="L7" s="191" t="s">
        <v>459</v>
      </c>
      <c r="M7" s="42" t="s">
        <v>514</v>
      </c>
      <c r="N7" s="210" t="s">
        <v>364</v>
      </c>
    </row>
    <row r="8" spans="11:14" ht="15">
      <c r="K8" s="10" t="s">
        <v>13</v>
      </c>
      <c r="L8" s="191" t="s">
        <v>458</v>
      </c>
      <c r="M8" t="s">
        <v>518</v>
      </c>
      <c r="N8" s="210" t="s">
        <v>364</v>
      </c>
    </row>
    <row r="9" spans="2:14" ht="15">
      <c r="B9" s="10"/>
      <c r="C9" s="10"/>
      <c r="D9" s="10"/>
      <c r="K9" s="10"/>
      <c r="L9" s="191" t="s">
        <v>462</v>
      </c>
      <c r="M9" t="s">
        <v>520</v>
      </c>
      <c r="N9" s="210" t="s">
        <v>521</v>
      </c>
    </row>
    <row r="10" spans="2:4" ht="15">
      <c r="B10" s="107"/>
      <c r="C10" s="10"/>
      <c r="D10" s="10"/>
    </row>
    <row r="11" spans="1:13" ht="16.5" thickBot="1">
      <c r="A11" s="14"/>
      <c r="B11" s="192" t="s">
        <v>459</v>
      </c>
      <c r="C11" s="71">
        <v>4</v>
      </c>
      <c r="D11" s="109"/>
      <c r="L11" s="208" t="s">
        <v>496</v>
      </c>
      <c r="M11" t="s">
        <v>498</v>
      </c>
    </row>
    <row r="12" spans="2:13" ht="16.5" thickTop="1">
      <c r="B12" s="107"/>
      <c r="C12" s="29"/>
      <c r="D12" s="110"/>
      <c r="L12" s="208" t="s">
        <v>497</v>
      </c>
      <c r="M12" t="s">
        <v>259</v>
      </c>
    </row>
    <row r="13" spans="2:4" ht="15.75">
      <c r="B13" s="107"/>
      <c r="C13" s="25"/>
      <c r="D13" s="111"/>
    </row>
    <row r="14" spans="2:7" ht="16.5" thickBot="1">
      <c r="B14" s="98"/>
      <c r="C14" s="25"/>
      <c r="D14" s="111"/>
      <c r="E14" s="195" t="s">
        <v>461</v>
      </c>
      <c r="G14" s="176">
        <v>8</v>
      </c>
    </row>
    <row r="15" spans="2:14" ht="16.5" thickTop="1">
      <c r="B15" s="98"/>
      <c r="C15" s="121"/>
      <c r="D15" s="111"/>
      <c r="E15" s="177"/>
      <c r="F15" s="177"/>
      <c r="G15" s="178"/>
      <c r="K15" s="11" t="s">
        <v>16</v>
      </c>
      <c r="L15" s="11" t="s">
        <v>17</v>
      </c>
      <c r="M15" s="11" t="s">
        <v>18</v>
      </c>
      <c r="N15" s="11" t="s">
        <v>19</v>
      </c>
    </row>
    <row r="16" spans="2:14" ht="15.75">
      <c r="B16" s="98"/>
      <c r="C16" s="25"/>
      <c r="D16" s="111"/>
      <c r="E16" s="14"/>
      <c r="F16" s="14"/>
      <c r="G16" s="179"/>
      <c r="K16" s="10" t="s">
        <v>9</v>
      </c>
      <c r="L16" s="188" t="s">
        <v>470</v>
      </c>
      <c r="M16" s="21" t="s">
        <v>522</v>
      </c>
      <c r="N16" s="210" t="s">
        <v>523</v>
      </c>
    </row>
    <row r="17" spans="2:14" ht="15.75">
      <c r="B17" s="98"/>
      <c r="C17" s="25"/>
      <c r="D17" s="111"/>
      <c r="E17" s="14"/>
      <c r="F17" s="14"/>
      <c r="G17" s="179"/>
      <c r="K17" s="10" t="s">
        <v>10</v>
      </c>
      <c r="L17" s="92" t="s">
        <v>467</v>
      </c>
      <c r="M17" s="21" t="s">
        <v>510</v>
      </c>
      <c r="N17" s="210" t="s">
        <v>364</v>
      </c>
    </row>
    <row r="18" spans="2:14" ht="15.75">
      <c r="B18" s="107"/>
      <c r="C18" s="25"/>
      <c r="D18" s="111"/>
      <c r="E18" s="14"/>
      <c r="F18" s="14"/>
      <c r="G18" s="179"/>
      <c r="K18" s="10" t="s">
        <v>11</v>
      </c>
      <c r="L18" s="92" t="s">
        <v>469</v>
      </c>
      <c r="M18" s="42" t="s">
        <v>514</v>
      </c>
      <c r="N18" s="210" t="s">
        <v>364</v>
      </c>
    </row>
    <row r="19" spans="2:14" ht="16.5" thickBot="1">
      <c r="B19" s="192" t="s">
        <v>461</v>
      </c>
      <c r="C19" s="116">
        <v>16</v>
      </c>
      <c r="D19" s="112"/>
      <c r="E19" s="14"/>
      <c r="F19" s="14"/>
      <c r="G19" s="179"/>
      <c r="K19" s="10" t="s">
        <v>12</v>
      </c>
      <c r="L19" s="191" t="s">
        <v>468</v>
      </c>
      <c r="M19" s="21" t="s">
        <v>510</v>
      </c>
      <c r="N19" s="210" t="s">
        <v>364</v>
      </c>
    </row>
    <row r="20" spans="2:12" ht="15.75" thickTop="1">
      <c r="B20" s="107"/>
      <c r="C20" s="10"/>
      <c r="D20" s="10"/>
      <c r="E20" s="14"/>
      <c r="F20" s="14"/>
      <c r="G20" s="179"/>
      <c r="H20" s="195" t="s">
        <v>463</v>
      </c>
      <c r="I20" s="194"/>
      <c r="K20" s="10"/>
      <c r="L20" s="191"/>
    </row>
    <row r="21" spans="2:12" ht="15">
      <c r="B21" s="107"/>
      <c r="C21" s="10"/>
      <c r="D21" s="10"/>
      <c r="E21" s="14"/>
      <c r="F21" s="14"/>
      <c r="G21" s="179"/>
      <c r="K21" s="10"/>
      <c r="L21" s="191"/>
    </row>
    <row r="22" spans="2:7" ht="15">
      <c r="B22" s="98"/>
      <c r="C22" s="30"/>
      <c r="D22" s="14"/>
      <c r="E22" s="14"/>
      <c r="F22" s="14"/>
      <c r="G22" s="179"/>
    </row>
    <row r="23" spans="2:13" ht="15.75" thickBot="1">
      <c r="B23" s="75" t="s">
        <v>463</v>
      </c>
      <c r="C23" s="73">
        <v>13</v>
      </c>
      <c r="D23" s="107"/>
      <c r="E23" s="14"/>
      <c r="F23" s="14"/>
      <c r="G23" s="179"/>
      <c r="L23" s="208" t="s">
        <v>496</v>
      </c>
      <c r="M23" t="s">
        <v>499</v>
      </c>
    </row>
    <row r="24" spans="2:13" ht="15.75" thickTop="1">
      <c r="B24" s="34"/>
      <c r="C24" s="34"/>
      <c r="D24" s="113"/>
      <c r="E24" s="14"/>
      <c r="F24" s="14"/>
      <c r="G24" s="179"/>
      <c r="L24" s="208" t="s">
        <v>497</v>
      </c>
      <c r="M24" t="s">
        <v>274</v>
      </c>
    </row>
    <row r="25" spans="2:7" ht="15.75">
      <c r="B25" s="14"/>
      <c r="C25" s="32"/>
      <c r="D25" s="114"/>
      <c r="E25" s="14"/>
      <c r="F25" s="14"/>
      <c r="G25" s="179"/>
    </row>
    <row r="26" spans="2:7" ht="16.5" thickBot="1">
      <c r="B26" s="14"/>
      <c r="C26" s="121"/>
      <c r="D26" s="114"/>
      <c r="E26" s="204" t="s">
        <v>463</v>
      </c>
      <c r="F26" s="180"/>
      <c r="G26" s="205">
        <v>21</v>
      </c>
    </row>
    <row r="27" spans="2:4" ht="16.5" thickTop="1">
      <c r="B27" s="14"/>
      <c r="C27" s="32"/>
      <c r="D27" s="114"/>
    </row>
    <row r="28" spans="2:4" ht="15.75" thickBot="1">
      <c r="B28" s="193" t="s">
        <v>460</v>
      </c>
      <c r="C28" s="117">
        <v>3</v>
      </c>
      <c r="D28" s="115"/>
    </row>
    <row r="29" ht="15.75" thickTop="1"/>
    <row r="30" spans="2:3" ht="15.75" thickBot="1">
      <c r="B30" s="195" t="s">
        <v>460</v>
      </c>
      <c r="C30" s="176">
        <v>7</v>
      </c>
    </row>
    <row r="31" spans="2:4" ht="15.75" thickTop="1">
      <c r="B31" s="34"/>
      <c r="C31" s="34"/>
      <c r="D31" s="113"/>
    </row>
    <row r="32" spans="2:4" ht="15.75">
      <c r="B32" s="14"/>
      <c r="C32" s="32"/>
      <c r="D32" s="114"/>
    </row>
    <row r="33" spans="2:5" ht="15.75">
      <c r="B33" s="14"/>
      <c r="C33" s="121" t="s">
        <v>471</v>
      </c>
      <c r="D33" s="114"/>
      <c r="E33" s="195" t="s">
        <v>460</v>
      </c>
    </row>
    <row r="34" spans="2:4" ht="15.75">
      <c r="B34" s="14"/>
      <c r="C34" s="32"/>
      <c r="D34" s="114"/>
    </row>
    <row r="35" spans="2:4" ht="15.75" thickBot="1">
      <c r="B35" s="193" t="s">
        <v>459</v>
      </c>
      <c r="C35" s="117">
        <v>6</v>
      </c>
      <c r="D35" s="115"/>
    </row>
    <row r="36" ht="16.5" thickBot="1" thickTop="1"/>
    <row r="37" spans="2:4" ht="15">
      <c r="B37" s="196" t="s">
        <v>472</v>
      </c>
      <c r="C37" s="197">
        <v>2</v>
      </c>
      <c r="D37" s="198"/>
    </row>
    <row r="38" spans="2:4" ht="15">
      <c r="B38" s="199"/>
      <c r="C38" s="14"/>
      <c r="D38" s="200"/>
    </row>
    <row r="39" spans="2:5" ht="15">
      <c r="B39" s="199"/>
      <c r="C39" s="121" t="s">
        <v>494</v>
      </c>
      <c r="D39" s="200"/>
      <c r="E39" s="195" t="s">
        <v>458</v>
      </c>
    </row>
    <row r="40" spans="2:4" ht="15">
      <c r="B40" s="199"/>
      <c r="C40" s="14"/>
      <c r="D40" s="200"/>
    </row>
    <row r="41" spans="2:4" ht="15.75" thickBot="1">
      <c r="B41" s="201" t="s">
        <v>473</v>
      </c>
      <c r="C41" s="202">
        <v>0</v>
      </c>
      <c r="D41" s="203"/>
    </row>
  </sheetData>
  <sheetProtection/>
  <mergeCells count="2">
    <mergeCell ref="B4:B5"/>
    <mergeCell ref="C4:D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C2:N158"/>
  <sheetViews>
    <sheetView zoomScalePageLayoutView="0" workbookViewId="0" topLeftCell="A78">
      <selection activeCell="C119" sqref="C119:N142"/>
    </sheetView>
  </sheetViews>
  <sheetFormatPr defaultColWidth="9.140625" defaultRowHeight="15"/>
  <cols>
    <col min="3" max="3" width="24.00390625" style="55" bestFit="1" customWidth="1"/>
    <col min="4" max="4" width="17.7109375" style="59" customWidth="1"/>
    <col min="5" max="5" width="35.7109375" style="0" bestFit="1" customWidth="1"/>
  </cols>
  <sheetData>
    <row r="2" spans="3:14" ht="15">
      <c r="C2" s="67" t="s">
        <v>151</v>
      </c>
      <c r="D2" s="68" t="s">
        <v>153</v>
      </c>
      <c r="E2" s="69" t="s">
        <v>154</v>
      </c>
      <c r="F2" s="69" t="s">
        <v>155</v>
      </c>
      <c r="G2" s="69" t="s">
        <v>156</v>
      </c>
      <c r="H2" s="69" t="s">
        <v>157</v>
      </c>
      <c r="I2" s="69" t="s">
        <v>158</v>
      </c>
      <c r="J2" s="69" t="s">
        <v>159</v>
      </c>
      <c r="K2" s="69" t="s">
        <v>160</v>
      </c>
      <c r="L2" s="69" t="s">
        <v>161</v>
      </c>
      <c r="M2" s="69" t="s">
        <v>162</v>
      </c>
      <c r="N2" s="69" t="s">
        <v>163</v>
      </c>
    </row>
    <row r="3" spans="3:14" ht="15.75">
      <c r="C3" s="56" t="s">
        <v>129</v>
      </c>
      <c r="D3" s="60" t="s">
        <v>152</v>
      </c>
      <c r="E3" s="52" t="s">
        <v>96</v>
      </c>
      <c r="F3" s="1">
        <v>7</v>
      </c>
      <c r="G3" s="1">
        <v>7</v>
      </c>
      <c r="H3" s="1">
        <v>2</v>
      </c>
      <c r="I3" s="1">
        <v>2</v>
      </c>
      <c r="J3" s="1">
        <v>5</v>
      </c>
      <c r="K3" s="1"/>
      <c r="L3" s="1"/>
      <c r="M3" s="1"/>
      <c r="N3" s="66">
        <f aca="true" t="shared" si="0" ref="N3:N34">SUM(F3:M3)</f>
        <v>23</v>
      </c>
    </row>
    <row r="4" spans="3:14" ht="15.75">
      <c r="C4" s="56" t="s">
        <v>138</v>
      </c>
      <c r="D4" s="60" t="s">
        <v>152</v>
      </c>
      <c r="E4" s="52" t="s">
        <v>150</v>
      </c>
      <c r="F4" s="1">
        <v>3</v>
      </c>
      <c r="G4" s="1">
        <v>2</v>
      </c>
      <c r="H4" s="1">
        <v>6</v>
      </c>
      <c r="I4" s="1">
        <v>3</v>
      </c>
      <c r="J4" s="1">
        <v>5</v>
      </c>
      <c r="K4" s="1"/>
      <c r="L4" s="1"/>
      <c r="M4" s="1"/>
      <c r="N4" s="66">
        <f t="shared" si="0"/>
        <v>19</v>
      </c>
    </row>
    <row r="5" spans="3:14" ht="15.75">
      <c r="C5" s="56" t="s">
        <v>141</v>
      </c>
      <c r="D5" s="60" t="s">
        <v>152</v>
      </c>
      <c r="E5" s="52" t="s">
        <v>92</v>
      </c>
      <c r="F5" s="1">
        <v>5</v>
      </c>
      <c r="G5" s="1">
        <v>5</v>
      </c>
      <c r="H5" s="1">
        <v>3</v>
      </c>
      <c r="I5" s="1">
        <v>1</v>
      </c>
      <c r="J5" s="1">
        <v>5</v>
      </c>
      <c r="K5" s="1"/>
      <c r="L5" s="1"/>
      <c r="M5" s="1"/>
      <c r="N5" s="66">
        <f t="shared" si="0"/>
        <v>19</v>
      </c>
    </row>
    <row r="6" spans="3:14" ht="15.75">
      <c r="C6" s="56" t="s">
        <v>123</v>
      </c>
      <c r="D6" s="60" t="s">
        <v>152</v>
      </c>
      <c r="E6" s="52" t="s">
        <v>95</v>
      </c>
      <c r="F6" s="1">
        <v>1</v>
      </c>
      <c r="G6" s="1">
        <v>2</v>
      </c>
      <c r="H6" s="1">
        <v>1</v>
      </c>
      <c r="I6" s="1">
        <v>11</v>
      </c>
      <c r="J6" s="1"/>
      <c r="K6" s="1"/>
      <c r="L6" s="1"/>
      <c r="M6" s="1"/>
      <c r="N6" s="66">
        <f t="shared" si="0"/>
        <v>15</v>
      </c>
    </row>
    <row r="7" spans="3:14" ht="15.75">
      <c r="C7" s="56" t="s">
        <v>134</v>
      </c>
      <c r="D7" s="60" t="s">
        <v>152</v>
      </c>
      <c r="E7" s="52" t="s">
        <v>94</v>
      </c>
      <c r="F7" s="1">
        <v>2</v>
      </c>
      <c r="G7" s="1">
        <v>3</v>
      </c>
      <c r="H7" s="1">
        <v>4</v>
      </c>
      <c r="I7" s="1">
        <v>0</v>
      </c>
      <c r="J7" s="1">
        <v>3</v>
      </c>
      <c r="K7" s="1">
        <v>3</v>
      </c>
      <c r="L7" s="1"/>
      <c r="M7" s="1"/>
      <c r="N7" s="66">
        <f t="shared" si="0"/>
        <v>15</v>
      </c>
    </row>
    <row r="8" spans="3:14" ht="15.75">
      <c r="C8" s="56" t="s">
        <v>121</v>
      </c>
      <c r="D8" s="60" t="s">
        <v>152</v>
      </c>
      <c r="E8" s="52" t="s">
        <v>96</v>
      </c>
      <c r="F8" s="1">
        <v>4</v>
      </c>
      <c r="G8" s="1">
        <v>5</v>
      </c>
      <c r="H8" s="1">
        <v>0</v>
      </c>
      <c r="I8" s="1">
        <v>3</v>
      </c>
      <c r="J8" s="1">
        <v>1</v>
      </c>
      <c r="K8" s="1"/>
      <c r="L8" s="1"/>
      <c r="M8" s="1"/>
      <c r="N8" s="66">
        <f t="shared" si="0"/>
        <v>13</v>
      </c>
    </row>
    <row r="9" spans="3:14" ht="15.75">
      <c r="C9" s="56" t="s">
        <v>148</v>
      </c>
      <c r="D9" s="60" t="s">
        <v>152</v>
      </c>
      <c r="E9" s="52" t="s">
        <v>94</v>
      </c>
      <c r="F9" s="1">
        <v>3</v>
      </c>
      <c r="G9" s="1">
        <v>1</v>
      </c>
      <c r="H9" s="1">
        <v>2</v>
      </c>
      <c r="I9" s="1">
        <v>2</v>
      </c>
      <c r="J9" s="1">
        <v>2</v>
      </c>
      <c r="K9" s="1">
        <v>2</v>
      </c>
      <c r="L9" s="1"/>
      <c r="M9" s="1"/>
      <c r="N9" s="66">
        <f t="shared" si="0"/>
        <v>12</v>
      </c>
    </row>
    <row r="10" spans="3:14" ht="15.75">
      <c r="C10" s="56" t="s">
        <v>130</v>
      </c>
      <c r="D10" s="60" t="s">
        <v>152</v>
      </c>
      <c r="E10" s="52" t="s">
        <v>150</v>
      </c>
      <c r="F10" s="1">
        <v>2</v>
      </c>
      <c r="G10" s="1">
        <v>2</v>
      </c>
      <c r="H10" s="1">
        <v>4</v>
      </c>
      <c r="I10" s="1">
        <v>0</v>
      </c>
      <c r="J10" s="1">
        <v>2</v>
      </c>
      <c r="K10" s="1"/>
      <c r="L10" s="1"/>
      <c r="M10" s="1"/>
      <c r="N10" s="66">
        <f t="shared" si="0"/>
        <v>10</v>
      </c>
    </row>
    <row r="11" spans="3:14" ht="15.75">
      <c r="C11" s="56" t="s">
        <v>125</v>
      </c>
      <c r="D11" s="60" t="s">
        <v>152</v>
      </c>
      <c r="E11" s="52" t="s">
        <v>92</v>
      </c>
      <c r="F11" s="1">
        <v>2</v>
      </c>
      <c r="G11" s="1">
        <v>0</v>
      </c>
      <c r="H11" s="1">
        <v>4</v>
      </c>
      <c r="I11" s="1">
        <v>2</v>
      </c>
      <c r="J11" s="1">
        <v>2</v>
      </c>
      <c r="K11" s="1"/>
      <c r="L11" s="1"/>
      <c r="M11" s="1"/>
      <c r="N11" s="66">
        <f t="shared" si="0"/>
        <v>10</v>
      </c>
    </row>
    <row r="12" spans="3:14" ht="15.75">
      <c r="C12" s="56" t="s">
        <v>142</v>
      </c>
      <c r="D12" s="60" t="s">
        <v>152</v>
      </c>
      <c r="E12" s="52" t="s">
        <v>94</v>
      </c>
      <c r="F12" s="1">
        <v>0</v>
      </c>
      <c r="G12" s="1">
        <v>2</v>
      </c>
      <c r="H12" s="1">
        <v>4</v>
      </c>
      <c r="I12" s="1">
        <v>2</v>
      </c>
      <c r="J12" s="1">
        <v>2</v>
      </c>
      <c r="K12" s="1">
        <v>0</v>
      </c>
      <c r="L12" s="1"/>
      <c r="M12" s="1"/>
      <c r="N12" s="66">
        <f t="shared" si="0"/>
        <v>10</v>
      </c>
    </row>
    <row r="13" spans="3:14" ht="15.75">
      <c r="C13" s="56" t="s">
        <v>122</v>
      </c>
      <c r="D13" s="60" t="s">
        <v>152</v>
      </c>
      <c r="E13" s="52" t="s">
        <v>150</v>
      </c>
      <c r="F13" s="1">
        <v>1</v>
      </c>
      <c r="G13" s="1">
        <v>3</v>
      </c>
      <c r="H13" s="1">
        <v>3</v>
      </c>
      <c r="I13" s="1">
        <v>0</v>
      </c>
      <c r="J13" s="1">
        <v>1</v>
      </c>
      <c r="K13" s="1"/>
      <c r="L13" s="1"/>
      <c r="M13" s="1"/>
      <c r="N13" s="66">
        <f t="shared" si="0"/>
        <v>8</v>
      </c>
    </row>
    <row r="14" spans="3:14" ht="15.75">
      <c r="C14" s="56" t="s">
        <v>135</v>
      </c>
      <c r="D14" s="60" t="s">
        <v>152</v>
      </c>
      <c r="E14" s="52" t="s">
        <v>93</v>
      </c>
      <c r="F14" s="1">
        <v>1</v>
      </c>
      <c r="G14" s="1">
        <v>1</v>
      </c>
      <c r="H14" s="1">
        <v>4</v>
      </c>
      <c r="I14" s="1">
        <v>2</v>
      </c>
      <c r="J14" s="1"/>
      <c r="K14" s="1"/>
      <c r="L14" s="1"/>
      <c r="M14" s="1"/>
      <c r="N14" s="66">
        <f t="shared" si="0"/>
        <v>8</v>
      </c>
    </row>
    <row r="15" spans="3:14" ht="15.75">
      <c r="C15" s="56" t="s">
        <v>145</v>
      </c>
      <c r="D15" s="60" t="s">
        <v>152</v>
      </c>
      <c r="E15" s="52" t="s">
        <v>95</v>
      </c>
      <c r="F15" s="1">
        <v>1</v>
      </c>
      <c r="G15" s="1">
        <v>3</v>
      </c>
      <c r="H15" s="1">
        <v>0</v>
      </c>
      <c r="I15" s="1">
        <v>3</v>
      </c>
      <c r="J15" s="1"/>
      <c r="K15" s="1"/>
      <c r="L15" s="1"/>
      <c r="M15" s="1"/>
      <c r="N15" s="66">
        <f t="shared" si="0"/>
        <v>7</v>
      </c>
    </row>
    <row r="16" spans="3:14" ht="15.75">
      <c r="C16" s="56" t="s">
        <v>140</v>
      </c>
      <c r="D16" s="60" t="s">
        <v>152</v>
      </c>
      <c r="E16" s="52" t="s">
        <v>91</v>
      </c>
      <c r="F16" s="1">
        <v>0</v>
      </c>
      <c r="G16" s="1">
        <v>3</v>
      </c>
      <c r="H16" s="1">
        <v>2</v>
      </c>
      <c r="I16" s="1"/>
      <c r="J16" s="1"/>
      <c r="K16" s="1"/>
      <c r="L16" s="1"/>
      <c r="M16" s="1"/>
      <c r="N16" s="66">
        <f t="shared" si="0"/>
        <v>5</v>
      </c>
    </row>
    <row r="17" spans="3:14" ht="15.75">
      <c r="C17" s="56" t="s">
        <v>133</v>
      </c>
      <c r="D17" s="60" t="s">
        <v>152</v>
      </c>
      <c r="E17" s="52" t="s">
        <v>92</v>
      </c>
      <c r="F17" s="1">
        <v>1</v>
      </c>
      <c r="G17" s="1">
        <v>3</v>
      </c>
      <c r="H17" s="1">
        <v>0</v>
      </c>
      <c r="I17" s="1">
        <v>0</v>
      </c>
      <c r="J17" s="1">
        <v>1</v>
      </c>
      <c r="K17" s="1"/>
      <c r="L17" s="1"/>
      <c r="M17" s="1"/>
      <c r="N17" s="66">
        <f t="shared" si="0"/>
        <v>5</v>
      </c>
    </row>
    <row r="18" spans="3:14" ht="15.75">
      <c r="C18" s="56" t="s">
        <v>147</v>
      </c>
      <c r="D18" s="60" t="s">
        <v>152</v>
      </c>
      <c r="E18" s="52" t="s">
        <v>92</v>
      </c>
      <c r="F18" s="1">
        <v>0</v>
      </c>
      <c r="G18" s="1">
        <v>0</v>
      </c>
      <c r="H18" s="1">
        <v>3</v>
      </c>
      <c r="I18" s="1">
        <v>1</v>
      </c>
      <c r="J18" s="1">
        <v>1</v>
      </c>
      <c r="K18" s="1"/>
      <c r="L18" s="1"/>
      <c r="M18" s="1"/>
      <c r="N18" s="66">
        <f t="shared" si="0"/>
        <v>5</v>
      </c>
    </row>
    <row r="19" spans="3:14" ht="15.75">
      <c r="C19" s="56" t="s">
        <v>128</v>
      </c>
      <c r="D19" s="60" t="s">
        <v>152</v>
      </c>
      <c r="E19" s="52" t="s">
        <v>97</v>
      </c>
      <c r="F19" s="1">
        <v>0</v>
      </c>
      <c r="G19" s="1">
        <v>0</v>
      </c>
      <c r="H19" s="1">
        <v>2</v>
      </c>
      <c r="I19" s="1">
        <v>2</v>
      </c>
      <c r="J19" s="1"/>
      <c r="K19" s="1"/>
      <c r="L19" s="1"/>
      <c r="M19" s="1"/>
      <c r="N19" s="66">
        <f t="shared" si="0"/>
        <v>4</v>
      </c>
    </row>
    <row r="20" spans="3:14" ht="15.75">
      <c r="C20" s="19" t="s">
        <v>299</v>
      </c>
      <c r="D20" s="60" t="s">
        <v>152</v>
      </c>
      <c r="E20" s="52" t="s">
        <v>97</v>
      </c>
      <c r="F20" s="1">
        <v>1</v>
      </c>
      <c r="G20" s="1">
        <v>2</v>
      </c>
      <c r="H20" s="1">
        <v>1</v>
      </c>
      <c r="I20" s="1">
        <v>0</v>
      </c>
      <c r="J20" s="1"/>
      <c r="K20" s="1"/>
      <c r="L20" s="1"/>
      <c r="M20" s="1"/>
      <c r="N20" s="66">
        <f t="shared" si="0"/>
        <v>4</v>
      </c>
    </row>
    <row r="21" spans="3:14" ht="15.75">
      <c r="C21" s="56" t="s">
        <v>124</v>
      </c>
      <c r="D21" s="60" t="s">
        <v>152</v>
      </c>
      <c r="E21" s="52" t="s">
        <v>91</v>
      </c>
      <c r="F21" s="1">
        <v>0</v>
      </c>
      <c r="G21" s="1">
        <v>2</v>
      </c>
      <c r="H21" s="1">
        <v>2</v>
      </c>
      <c r="I21" s="1"/>
      <c r="J21" s="1"/>
      <c r="K21" s="1"/>
      <c r="L21" s="1"/>
      <c r="M21" s="1"/>
      <c r="N21" s="66">
        <f t="shared" si="0"/>
        <v>4</v>
      </c>
    </row>
    <row r="22" spans="3:14" ht="15.75">
      <c r="C22" s="56" t="s">
        <v>127</v>
      </c>
      <c r="D22" s="60" t="s">
        <v>152</v>
      </c>
      <c r="E22" s="52" t="s">
        <v>93</v>
      </c>
      <c r="F22" s="1">
        <v>1</v>
      </c>
      <c r="G22" s="1">
        <v>2</v>
      </c>
      <c r="H22" s="1">
        <v>0</v>
      </c>
      <c r="I22" s="1">
        <v>1</v>
      </c>
      <c r="J22" s="1"/>
      <c r="K22" s="1"/>
      <c r="L22" s="1"/>
      <c r="M22" s="1"/>
      <c r="N22" s="66">
        <f t="shared" si="0"/>
        <v>4</v>
      </c>
    </row>
    <row r="23" spans="3:14" ht="15.75">
      <c r="C23" s="56" t="s">
        <v>149</v>
      </c>
      <c r="D23" s="60" t="s">
        <v>152</v>
      </c>
      <c r="E23" s="52" t="s">
        <v>93</v>
      </c>
      <c r="F23" s="1">
        <v>0</v>
      </c>
      <c r="G23" s="1">
        <v>1</v>
      </c>
      <c r="H23" s="1">
        <v>3</v>
      </c>
      <c r="I23" s="1">
        <v>0</v>
      </c>
      <c r="J23" s="1"/>
      <c r="K23" s="1"/>
      <c r="L23" s="1"/>
      <c r="M23" s="1"/>
      <c r="N23" s="66">
        <f t="shared" si="0"/>
        <v>4</v>
      </c>
    </row>
    <row r="24" spans="3:14" ht="15.75">
      <c r="C24" s="56" t="s">
        <v>136</v>
      </c>
      <c r="D24" s="60" t="s">
        <v>152</v>
      </c>
      <c r="E24" s="52" t="s">
        <v>97</v>
      </c>
      <c r="F24" s="1">
        <v>0</v>
      </c>
      <c r="G24" s="1">
        <v>0</v>
      </c>
      <c r="H24" s="1">
        <v>1</v>
      </c>
      <c r="I24" s="1">
        <v>2</v>
      </c>
      <c r="J24" s="1"/>
      <c r="K24" s="1"/>
      <c r="L24" s="1"/>
      <c r="M24" s="1"/>
      <c r="N24" s="66">
        <f t="shared" si="0"/>
        <v>3</v>
      </c>
    </row>
    <row r="25" spans="3:14" ht="15.75">
      <c r="C25" s="19" t="s">
        <v>298</v>
      </c>
      <c r="D25" s="60" t="s">
        <v>152</v>
      </c>
      <c r="E25" s="52" t="s">
        <v>96</v>
      </c>
      <c r="F25" s="1">
        <v>0</v>
      </c>
      <c r="G25" s="1">
        <v>0</v>
      </c>
      <c r="H25" s="1">
        <v>1</v>
      </c>
      <c r="I25" s="1">
        <v>1</v>
      </c>
      <c r="J25" s="1">
        <v>1</v>
      </c>
      <c r="K25" s="1"/>
      <c r="L25" s="1"/>
      <c r="M25" s="1"/>
      <c r="N25" s="66">
        <f t="shared" si="0"/>
        <v>3</v>
      </c>
    </row>
    <row r="26" spans="3:14" ht="15.75">
      <c r="C26" s="56" t="s">
        <v>126</v>
      </c>
      <c r="D26" s="60" t="s">
        <v>152</v>
      </c>
      <c r="E26" s="52" t="s">
        <v>94</v>
      </c>
      <c r="F26" s="1">
        <v>2</v>
      </c>
      <c r="G26" s="1">
        <v>0</v>
      </c>
      <c r="H26" s="1">
        <v>0</v>
      </c>
      <c r="I26" s="1">
        <v>1</v>
      </c>
      <c r="J26" s="1">
        <v>0</v>
      </c>
      <c r="K26" s="1">
        <v>0</v>
      </c>
      <c r="L26" s="1"/>
      <c r="M26" s="1"/>
      <c r="N26" s="66">
        <f t="shared" si="0"/>
        <v>3</v>
      </c>
    </row>
    <row r="27" spans="3:14" ht="15.75">
      <c r="C27" s="56" t="s">
        <v>143</v>
      </c>
      <c r="D27" s="60" t="s">
        <v>152</v>
      </c>
      <c r="E27" s="52" t="s">
        <v>93</v>
      </c>
      <c r="F27" s="1">
        <v>0</v>
      </c>
      <c r="G27" s="1">
        <v>0</v>
      </c>
      <c r="H27" s="1">
        <v>2</v>
      </c>
      <c r="I27" s="1">
        <v>1</v>
      </c>
      <c r="J27" s="1"/>
      <c r="K27" s="1"/>
      <c r="L27" s="1"/>
      <c r="M27" s="1"/>
      <c r="N27" s="66">
        <f t="shared" si="0"/>
        <v>3</v>
      </c>
    </row>
    <row r="28" spans="3:14" ht="15.75">
      <c r="C28" s="56" t="s">
        <v>117</v>
      </c>
      <c r="D28" s="60" t="s">
        <v>152</v>
      </c>
      <c r="E28" s="52" t="s">
        <v>89</v>
      </c>
      <c r="F28" s="1">
        <v>0</v>
      </c>
      <c r="G28" s="1">
        <v>1</v>
      </c>
      <c r="H28" s="1">
        <v>1</v>
      </c>
      <c r="I28" s="1"/>
      <c r="J28" s="1"/>
      <c r="K28" s="1"/>
      <c r="L28" s="1"/>
      <c r="M28" s="1"/>
      <c r="N28" s="66">
        <f t="shared" si="0"/>
        <v>2</v>
      </c>
    </row>
    <row r="29" spans="3:14" ht="15.75">
      <c r="C29" s="56" t="s">
        <v>137</v>
      </c>
      <c r="D29" s="60" t="s">
        <v>152</v>
      </c>
      <c r="E29" s="52" t="s">
        <v>96</v>
      </c>
      <c r="F29" s="1">
        <v>2</v>
      </c>
      <c r="G29" s="1">
        <v>0</v>
      </c>
      <c r="H29" s="1">
        <v>0</v>
      </c>
      <c r="I29" s="1">
        <v>0</v>
      </c>
      <c r="J29" s="1">
        <v>0</v>
      </c>
      <c r="K29" s="1"/>
      <c r="L29" s="1"/>
      <c r="M29" s="1"/>
      <c r="N29" s="66">
        <f t="shared" si="0"/>
        <v>2</v>
      </c>
    </row>
    <row r="30" spans="3:14" ht="15.75">
      <c r="C30" s="56" t="s">
        <v>132</v>
      </c>
      <c r="D30" s="60" t="s">
        <v>152</v>
      </c>
      <c r="E30" s="52" t="s">
        <v>91</v>
      </c>
      <c r="F30" s="1">
        <v>0</v>
      </c>
      <c r="G30" s="1">
        <v>0</v>
      </c>
      <c r="H30" s="1">
        <v>2</v>
      </c>
      <c r="I30" s="1"/>
      <c r="J30" s="1"/>
      <c r="K30" s="1"/>
      <c r="L30" s="1"/>
      <c r="M30" s="1"/>
      <c r="N30" s="66">
        <f t="shared" si="0"/>
        <v>2</v>
      </c>
    </row>
    <row r="31" spans="3:14" ht="15.75">
      <c r="C31" s="19" t="s">
        <v>300</v>
      </c>
      <c r="D31" s="60" t="s">
        <v>152</v>
      </c>
      <c r="E31" s="52" t="s">
        <v>89</v>
      </c>
      <c r="F31" s="1">
        <v>0</v>
      </c>
      <c r="G31" s="1">
        <v>1</v>
      </c>
      <c r="H31" s="1">
        <v>0</v>
      </c>
      <c r="I31" s="1"/>
      <c r="J31" s="1"/>
      <c r="K31" s="1"/>
      <c r="L31" s="1"/>
      <c r="M31" s="1"/>
      <c r="N31" s="66">
        <f t="shared" si="0"/>
        <v>1</v>
      </c>
    </row>
    <row r="32" spans="3:14" ht="15.75">
      <c r="C32" s="56" t="s">
        <v>118</v>
      </c>
      <c r="D32" s="60" t="s">
        <v>152</v>
      </c>
      <c r="E32" s="52" t="s">
        <v>89</v>
      </c>
      <c r="F32" s="1">
        <v>0</v>
      </c>
      <c r="G32" s="1">
        <v>0</v>
      </c>
      <c r="H32" s="1">
        <v>1</v>
      </c>
      <c r="I32" s="1"/>
      <c r="J32" s="1"/>
      <c r="K32" s="1"/>
      <c r="L32" s="1"/>
      <c r="M32" s="1"/>
      <c r="N32" s="66">
        <f t="shared" si="0"/>
        <v>1</v>
      </c>
    </row>
    <row r="33" spans="3:14" ht="15.75">
      <c r="C33" s="56" t="s">
        <v>139</v>
      </c>
      <c r="D33" s="60" t="s">
        <v>152</v>
      </c>
      <c r="E33" s="52" t="s">
        <v>95</v>
      </c>
      <c r="F33" s="1">
        <v>0</v>
      </c>
      <c r="G33" s="1">
        <v>0</v>
      </c>
      <c r="H33" s="1">
        <v>0</v>
      </c>
      <c r="I33" s="1">
        <v>1</v>
      </c>
      <c r="J33" s="1"/>
      <c r="K33" s="1"/>
      <c r="L33" s="1"/>
      <c r="M33" s="1"/>
      <c r="N33" s="66">
        <f t="shared" si="0"/>
        <v>1</v>
      </c>
    </row>
    <row r="34" spans="3:14" ht="15.75">
      <c r="C34" s="56" t="s">
        <v>119</v>
      </c>
      <c r="D34" s="60" t="s">
        <v>152</v>
      </c>
      <c r="E34" s="52" t="s">
        <v>89</v>
      </c>
      <c r="F34" s="1">
        <v>0</v>
      </c>
      <c r="G34" s="1">
        <v>0</v>
      </c>
      <c r="H34" s="1">
        <v>0</v>
      </c>
      <c r="I34" s="1"/>
      <c r="J34" s="1"/>
      <c r="K34" s="1"/>
      <c r="L34" s="1"/>
      <c r="M34" s="1"/>
      <c r="N34" s="66">
        <f t="shared" si="0"/>
        <v>0</v>
      </c>
    </row>
    <row r="35" spans="3:14" ht="15.75">
      <c r="C35" s="56" t="s">
        <v>120</v>
      </c>
      <c r="D35" s="60" t="s">
        <v>152</v>
      </c>
      <c r="E35" s="52" t="s">
        <v>97</v>
      </c>
      <c r="F35" s="1">
        <v>0</v>
      </c>
      <c r="G35" s="1">
        <v>0</v>
      </c>
      <c r="H35" s="1">
        <v>0</v>
      </c>
      <c r="I35" s="1">
        <v>0</v>
      </c>
      <c r="J35" s="1"/>
      <c r="K35" s="1"/>
      <c r="L35" s="1"/>
      <c r="M35" s="1"/>
      <c r="N35" s="66">
        <f aca="true" t="shared" si="1" ref="N35:N66">SUM(F35:M35)</f>
        <v>0</v>
      </c>
    </row>
    <row r="36" spans="3:14" ht="15.75">
      <c r="C36" s="56" t="s">
        <v>144</v>
      </c>
      <c r="D36" s="60" t="s">
        <v>152</v>
      </c>
      <c r="E36" s="52" t="s">
        <v>150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/>
      <c r="L36" s="1"/>
      <c r="M36" s="1"/>
      <c r="N36" s="66">
        <f t="shared" si="1"/>
        <v>0</v>
      </c>
    </row>
    <row r="37" spans="3:14" ht="15.75">
      <c r="C37" s="56" t="s">
        <v>131</v>
      </c>
      <c r="D37" s="60" t="s">
        <v>152</v>
      </c>
      <c r="E37" s="52" t="s">
        <v>95</v>
      </c>
      <c r="F37" s="1">
        <v>0</v>
      </c>
      <c r="G37" s="1">
        <v>0</v>
      </c>
      <c r="H37" s="1">
        <v>0</v>
      </c>
      <c r="I37" s="1">
        <v>0</v>
      </c>
      <c r="J37" s="1"/>
      <c r="K37" s="1"/>
      <c r="L37" s="1"/>
      <c r="M37" s="1"/>
      <c r="N37" s="66">
        <f t="shared" si="1"/>
        <v>0</v>
      </c>
    </row>
    <row r="38" spans="3:14" ht="15.75">
      <c r="C38" s="56" t="s">
        <v>146</v>
      </c>
      <c r="D38" s="60" t="s">
        <v>152</v>
      </c>
      <c r="E38" s="52" t="s">
        <v>91</v>
      </c>
      <c r="F38" s="1">
        <v>0</v>
      </c>
      <c r="G38" s="1">
        <v>0</v>
      </c>
      <c r="H38" s="1">
        <v>0</v>
      </c>
      <c r="I38" s="1"/>
      <c r="J38" s="1"/>
      <c r="K38" s="1"/>
      <c r="L38" s="1"/>
      <c r="M38" s="1"/>
      <c r="N38" s="66">
        <f t="shared" si="1"/>
        <v>0</v>
      </c>
    </row>
    <row r="39" spans="3:14" ht="15.75">
      <c r="C39" s="57" t="s">
        <v>164</v>
      </c>
      <c r="D39" s="61" t="s">
        <v>174</v>
      </c>
      <c r="E39" s="53" t="s">
        <v>57</v>
      </c>
      <c r="F39" s="1">
        <v>11</v>
      </c>
      <c r="G39" s="1">
        <v>6</v>
      </c>
      <c r="H39" s="1">
        <v>7</v>
      </c>
      <c r="I39" s="1">
        <v>9</v>
      </c>
      <c r="J39" s="1">
        <v>10</v>
      </c>
      <c r="K39" s="1">
        <v>7</v>
      </c>
      <c r="L39" s="1">
        <v>6</v>
      </c>
      <c r="M39" s="1"/>
      <c r="N39" s="66">
        <f t="shared" si="1"/>
        <v>56</v>
      </c>
    </row>
    <row r="40" spans="3:14" ht="15.75">
      <c r="C40" s="57" t="s">
        <v>191</v>
      </c>
      <c r="D40" s="61" t="s">
        <v>174</v>
      </c>
      <c r="E40" s="53" t="s">
        <v>194</v>
      </c>
      <c r="F40" s="1">
        <v>6</v>
      </c>
      <c r="G40" s="1">
        <v>5</v>
      </c>
      <c r="H40" s="1">
        <v>8</v>
      </c>
      <c r="I40" s="1">
        <v>5</v>
      </c>
      <c r="J40" s="1">
        <v>5</v>
      </c>
      <c r="K40" s="1">
        <v>3</v>
      </c>
      <c r="L40" s="1">
        <v>8</v>
      </c>
      <c r="M40" s="1"/>
      <c r="N40" s="66">
        <f t="shared" si="1"/>
        <v>40</v>
      </c>
    </row>
    <row r="41" spans="3:14" ht="15.75">
      <c r="C41" s="57" t="s">
        <v>180</v>
      </c>
      <c r="D41" s="61" t="s">
        <v>174</v>
      </c>
      <c r="E41" s="53" t="s">
        <v>52</v>
      </c>
      <c r="F41" s="1">
        <v>3</v>
      </c>
      <c r="G41" s="1">
        <v>8</v>
      </c>
      <c r="H41" s="1">
        <v>10</v>
      </c>
      <c r="I41" s="1">
        <v>7</v>
      </c>
      <c r="J41" s="1">
        <v>10</v>
      </c>
      <c r="K41" s="1"/>
      <c r="L41" s="1"/>
      <c r="M41" s="1"/>
      <c r="N41" s="66">
        <f t="shared" si="1"/>
        <v>38</v>
      </c>
    </row>
    <row r="42" spans="3:14" ht="15.75">
      <c r="C42" s="57" t="s">
        <v>224</v>
      </c>
      <c r="D42" s="61" t="s">
        <v>174</v>
      </c>
      <c r="E42" s="53" t="s">
        <v>63</v>
      </c>
      <c r="F42" s="1">
        <v>5</v>
      </c>
      <c r="G42" s="1">
        <v>10</v>
      </c>
      <c r="H42" s="1">
        <v>5</v>
      </c>
      <c r="I42" s="1">
        <v>6</v>
      </c>
      <c r="J42" s="1">
        <v>6</v>
      </c>
      <c r="K42" s="1">
        <v>2</v>
      </c>
      <c r="L42" s="1">
        <v>3</v>
      </c>
      <c r="M42" s="1"/>
      <c r="N42" s="66">
        <f t="shared" si="1"/>
        <v>37</v>
      </c>
    </row>
    <row r="43" spans="3:14" ht="15.75">
      <c r="C43" s="57" t="s">
        <v>232</v>
      </c>
      <c r="D43" s="61" t="s">
        <v>174</v>
      </c>
      <c r="E43" s="53" t="s">
        <v>63</v>
      </c>
      <c r="F43" s="1">
        <v>2</v>
      </c>
      <c r="G43" s="1">
        <v>6</v>
      </c>
      <c r="H43" s="1">
        <v>9</v>
      </c>
      <c r="I43" s="1">
        <v>5</v>
      </c>
      <c r="J43" s="1">
        <v>4</v>
      </c>
      <c r="K43" s="1">
        <v>2</v>
      </c>
      <c r="L43" s="1">
        <v>8</v>
      </c>
      <c r="M43" s="1"/>
      <c r="N43" s="66">
        <f t="shared" si="1"/>
        <v>36</v>
      </c>
    </row>
    <row r="44" spans="3:14" ht="15.75">
      <c r="C44" s="57" t="s">
        <v>192</v>
      </c>
      <c r="D44" s="61" t="s">
        <v>174</v>
      </c>
      <c r="E44" s="53" t="s">
        <v>194</v>
      </c>
      <c r="F44" s="1">
        <v>3</v>
      </c>
      <c r="G44" s="1">
        <v>6</v>
      </c>
      <c r="H44" s="1">
        <v>2</v>
      </c>
      <c r="I44" s="1">
        <v>7</v>
      </c>
      <c r="J44" s="1">
        <v>7</v>
      </c>
      <c r="K44" s="1">
        <v>5</v>
      </c>
      <c r="L44" s="1">
        <v>5</v>
      </c>
      <c r="M44" s="1"/>
      <c r="N44" s="66">
        <f t="shared" si="1"/>
        <v>35</v>
      </c>
    </row>
    <row r="45" spans="3:14" ht="15.75">
      <c r="C45" s="57" t="s">
        <v>214</v>
      </c>
      <c r="D45" s="61" t="s">
        <v>174</v>
      </c>
      <c r="E45" s="53" t="s">
        <v>54</v>
      </c>
      <c r="F45" s="1">
        <v>4</v>
      </c>
      <c r="G45" s="1">
        <v>5</v>
      </c>
      <c r="H45" s="1">
        <v>4</v>
      </c>
      <c r="I45" s="1">
        <v>7</v>
      </c>
      <c r="J45" s="1">
        <v>3</v>
      </c>
      <c r="K45" s="1">
        <v>2</v>
      </c>
      <c r="L45" s="1">
        <v>4</v>
      </c>
      <c r="M45" s="1"/>
      <c r="N45" s="66">
        <f t="shared" si="1"/>
        <v>29</v>
      </c>
    </row>
    <row r="46" spans="3:14" ht="15.75">
      <c r="C46" s="57" t="s">
        <v>219</v>
      </c>
      <c r="D46" s="61" t="s">
        <v>174</v>
      </c>
      <c r="E46" s="53" t="s">
        <v>54</v>
      </c>
      <c r="F46" s="1">
        <v>0</v>
      </c>
      <c r="G46" s="1">
        <v>2</v>
      </c>
      <c r="H46" s="1">
        <v>5</v>
      </c>
      <c r="I46" s="1">
        <v>4</v>
      </c>
      <c r="J46" s="1">
        <v>8</v>
      </c>
      <c r="K46" s="1">
        <v>5</v>
      </c>
      <c r="L46" s="1">
        <v>4</v>
      </c>
      <c r="M46" s="1"/>
      <c r="N46" s="66">
        <f t="shared" si="1"/>
        <v>28</v>
      </c>
    </row>
    <row r="47" spans="3:14" ht="15.75">
      <c r="C47" s="57" t="s">
        <v>220</v>
      </c>
      <c r="D47" s="61" t="s">
        <v>174</v>
      </c>
      <c r="E47" s="53" t="s">
        <v>58</v>
      </c>
      <c r="F47" s="1">
        <v>4</v>
      </c>
      <c r="G47" s="1">
        <v>8</v>
      </c>
      <c r="H47" s="1">
        <v>5</v>
      </c>
      <c r="I47" s="1">
        <v>5</v>
      </c>
      <c r="J47" s="1">
        <v>5</v>
      </c>
      <c r="K47" s="1"/>
      <c r="L47" s="1"/>
      <c r="M47" s="1"/>
      <c r="N47" s="66">
        <f t="shared" si="1"/>
        <v>27</v>
      </c>
    </row>
    <row r="48" spans="3:14" ht="15.75">
      <c r="C48" s="57" t="s">
        <v>207</v>
      </c>
      <c r="D48" s="61" t="s">
        <v>174</v>
      </c>
      <c r="E48" s="53" t="s">
        <v>222</v>
      </c>
      <c r="F48" s="1">
        <v>11</v>
      </c>
      <c r="G48" s="1">
        <v>5</v>
      </c>
      <c r="H48" s="1">
        <v>7</v>
      </c>
      <c r="I48" s="1">
        <v>3</v>
      </c>
      <c r="J48" s="1"/>
      <c r="K48" s="1"/>
      <c r="L48" s="1"/>
      <c r="M48" s="1"/>
      <c r="N48" s="66">
        <f t="shared" si="1"/>
        <v>26</v>
      </c>
    </row>
    <row r="49" spans="3:14" ht="15.75">
      <c r="C49" s="57" t="s">
        <v>221</v>
      </c>
      <c r="D49" s="61" t="s">
        <v>174</v>
      </c>
      <c r="E49" s="53" t="s">
        <v>66</v>
      </c>
      <c r="F49" s="1">
        <v>4</v>
      </c>
      <c r="G49" s="1">
        <v>6</v>
      </c>
      <c r="H49" s="1">
        <v>8</v>
      </c>
      <c r="I49" s="1">
        <v>2</v>
      </c>
      <c r="J49" s="1">
        <v>6</v>
      </c>
      <c r="K49" s="1"/>
      <c r="L49" s="1"/>
      <c r="M49" s="1"/>
      <c r="N49" s="66">
        <f t="shared" si="1"/>
        <v>26</v>
      </c>
    </row>
    <row r="50" spans="3:14" ht="15.75">
      <c r="C50" s="57" t="s">
        <v>204</v>
      </c>
      <c r="D50" s="61" t="s">
        <v>174</v>
      </c>
      <c r="E50" s="53" t="s">
        <v>54</v>
      </c>
      <c r="F50" s="1">
        <v>2</v>
      </c>
      <c r="G50" s="1">
        <v>2</v>
      </c>
      <c r="H50" s="1">
        <v>3</v>
      </c>
      <c r="I50" s="1">
        <v>8</v>
      </c>
      <c r="J50" s="1">
        <v>1</v>
      </c>
      <c r="K50" s="1">
        <v>4</v>
      </c>
      <c r="L50" s="1">
        <v>5</v>
      </c>
      <c r="M50" s="1"/>
      <c r="N50" s="66">
        <f t="shared" si="1"/>
        <v>25</v>
      </c>
    </row>
    <row r="51" spans="3:14" ht="15.75">
      <c r="C51" s="57" t="s">
        <v>165</v>
      </c>
      <c r="D51" s="61" t="s">
        <v>174</v>
      </c>
      <c r="E51" s="53" t="s">
        <v>62</v>
      </c>
      <c r="F51" s="1">
        <v>9</v>
      </c>
      <c r="G51" s="1">
        <v>3</v>
      </c>
      <c r="H51" s="1">
        <v>7</v>
      </c>
      <c r="I51" s="1">
        <v>3</v>
      </c>
      <c r="J51" s="1"/>
      <c r="K51" s="1"/>
      <c r="L51" s="1"/>
      <c r="M51" s="1"/>
      <c r="N51" s="66">
        <f t="shared" si="1"/>
        <v>22</v>
      </c>
    </row>
    <row r="52" spans="3:14" ht="15.75">
      <c r="C52" s="57" t="s">
        <v>164</v>
      </c>
      <c r="D52" s="61" t="s">
        <v>174</v>
      </c>
      <c r="E52" s="53" t="s">
        <v>62</v>
      </c>
      <c r="F52" s="1">
        <v>5</v>
      </c>
      <c r="G52" s="1">
        <v>3</v>
      </c>
      <c r="H52" s="1">
        <v>6</v>
      </c>
      <c r="I52" s="1">
        <v>6</v>
      </c>
      <c r="J52" s="1"/>
      <c r="K52" s="1"/>
      <c r="L52" s="1"/>
      <c r="M52" s="1"/>
      <c r="N52" s="66">
        <f t="shared" si="1"/>
        <v>20</v>
      </c>
    </row>
    <row r="53" spans="3:14" ht="15.75">
      <c r="C53" s="57" t="s">
        <v>209</v>
      </c>
      <c r="D53" s="61" t="s">
        <v>174</v>
      </c>
      <c r="E53" s="53" t="s">
        <v>54</v>
      </c>
      <c r="F53" s="1">
        <v>2</v>
      </c>
      <c r="G53" s="1">
        <v>3</v>
      </c>
      <c r="H53" s="1">
        <v>2</v>
      </c>
      <c r="I53" s="1">
        <v>0</v>
      </c>
      <c r="J53" s="1">
        <v>7</v>
      </c>
      <c r="K53" s="1">
        <v>4</v>
      </c>
      <c r="L53" s="1">
        <v>1</v>
      </c>
      <c r="M53" s="1"/>
      <c r="N53" s="66">
        <f t="shared" si="1"/>
        <v>19</v>
      </c>
    </row>
    <row r="54" spans="3:14" ht="15.75">
      <c r="C54" s="57" t="s">
        <v>243</v>
      </c>
      <c r="D54" s="61" t="s">
        <v>174</v>
      </c>
      <c r="E54" s="53" t="s">
        <v>61</v>
      </c>
      <c r="F54" s="1">
        <v>2</v>
      </c>
      <c r="G54" s="1">
        <v>3</v>
      </c>
      <c r="H54" s="1">
        <v>6</v>
      </c>
      <c r="I54" s="1">
        <v>7</v>
      </c>
      <c r="J54" s="1"/>
      <c r="K54" s="1"/>
      <c r="L54" s="1"/>
      <c r="M54" s="1"/>
      <c r="N54" s="66">
        <f t="shared" si="1"/>
        <v>18</v>
      </c>
    </row>
    <row r="55" spans="3:14" ht="15.75">
      <c r="C55" s="57" t="s">
        <v>186</v>
      </c>
      <c r="D55" s="61" t="s">
        <v>174</v>
      </c>
      <c r="E55" s="53" t="s">
        <v>56</v>
      </c>
      <c r="F55" s="1">
        <v>5</v>
      </c>
      <c r="G55" s="1">
        <v>4</v>
      </c>
      <c r="H55" s="1">
        <v>5</v>
      </c>
      <c r="I55" s="1">
        <v>3</v>
      </c>
      <c r="J55" s="1"/>
      <c r="K55" s="1"/>
      <c r="L55" s="1"/>
      <c r="M55" s="1"/>
      <c r="N55" s="66">
        <f t="shared" si="1"/>
        <v>17</v>
      </c>
    </row>
    <row r="56" spans="3:14" ht="15.75">
      <c r="C56" s="57" t="s">
        <v>190</v>
      </c>
      <c r="D56" s="61" t="s">
        <v>174</v>
      </c>
      <c r="E56" s="53" t="s">
        <v>195</v>
      </c>
      <c r="F56" s="1">
        <v>0</v>
      </c>
      <c r="G56" s="1">
        <v>1</v>
      </c>
      <c r="H56" s="1">
        <v>9</v>
      </c>
      <c r="I56" s="1">
        <v>2</v>
      </c>
      <c r="J56" s="1">
        <v>4</v>
      </c>
      <c r="K56" s="1"/>
      <c r="L56" s="1"/>
      <c r="M56" s="1"/>
      <c r="N56" s="66">
        <f t="shared" si="1"/>
        <v>16</v>
      </c>
    </row>
    <row r="57" spans="3:14" ht="15.75">
      <c r="C57" s="57" t="s">
        <v>226</v>
      </c>
      <c r="D57" s="61" t="s">
        <v>174</v>
      </c>
      <c r="E57" s="53" t="s">
        <v>49</v>
      </c>
      <c r="F57" s="1">
        <v>4</v>
      </c>
      <c r="G57" s="1">
        <v>3</v>
      </c>
      <c r="H57" s="1">
        <v>4</v>
      </c>
      <c r="I57" s="1">
        <v>5</v>
      </c>
      <c r="J57" s="1"/>
      <c r="K57" s="1"/>
      <c r="L57" s="1"/>
      <c r="M57" s="1"/>
      <c r="N57" s="66">
        <f t="shared" si="1"/>
        <v>16</v>
      </c>
    </row>
    <row r="58" spans="3:14" ht="15.75">
      <c r="C58" s="57" t="s">
        <v>197</v>
      </c>
      <c r="D58" s="61" t="s">
        <v>174</v>
      </c>
      <c r="E58" s="53" t="s">
        <v>195</v>
      </c>
      <c r="F58" s="1">
        <v>3</v>
      </c>
      <c r="G58" s="1">
        <v>5</v>
      </c>
      <c r="H58" s="1">
        <v>3</v>
      </c>
      <c r="I58" s="1">
        <v>4</v>
      </c>
      <c r="J58" s="1">
        <v>0</v>
      </c>
      <c r="K58" s="1"/>
      <c r="L58" s="1"/>
      <c r="M58" s="1"/>
      <c r="N58" s="66">
        <f t="shared" si="1"/>
        <v>15</v>
      </c>
    </row>
    <row r="59" spans="3:14" ht="15.75">
      <c r="C59" s="57" t="s">
        <v>168</v>
      </c>
      <c r="D59" s="61" t="s">
        <v>174</v>
      </c>
      <c r="E59" s="53" t="s">
        <v>60</v>
      </c>
      <c r="F59" s="1">
        <v>6</v>
      </c>
      <c r="G59" s="1">
        <v>7</v>
      </c>
      <c r="H59" s="1">
        <v>1</v>
      </c>
      <c r="I59" s="1">
        <v>0</v>
      </c>
      <c r="J59" s="1"/>
      <c r="K59" s="1"/>
      <c r="L59" s="1"/>
      <c r="M59" s="1"/>
      <c r="N59" s="66">
        <f t="shared" si="1"/>
        <v>14</v>
      </c>
    </row>
    <row r="60" spans="3:14" ht="15.75">
      <c r="C60" s="57" t="s">
        <v>182</v>
      </c>
      <c r="D60" s="61" t="s">
        <v>174</v>
      </c>
      <c r="E60" s="53" t="s">
        <v>57</v>
      </c>
      <c r="F60" s="1">
        <v>1</v>
      </c>
      <c r="G60" s="1">
        <v>4</v>
      </c>
      <c r="H60" s="1">
        <v>2</v>
      </c>
      <c r="I60" s="1">
        <v>0</v>
      </c>
      <c r="J60" s="1">
        <v>1</v>
      </c>
      <c r="K60" s="1">
        <v>2</v>
      </c>
      <c r="L60" s="1">
        <v>4</v>
      </c>
      <c r="M60" s="1"/>
      <c r="N60" s="66">
        <f t="shared" si="1"/>
        <v>14</v>
      </c>
    </row>
    <row r="61" spans="3:14" ht="15.75">
      <c r="C61" s="57" t="s">
        <v>213</v>
      </c>
      <c r="D61" s="61" t="s">
        <v>174</v>
      </c>
      <c r="E61" s="53" t="s">
        <v>223</v>
      </c>
      <c r="F61" s="1">
        <v>1</v>
      </c>
      <c r="G61" s="1">
        <v>7</v>
      </c>
      <c r="H61" s="1">
        <v>5</v>
      </c>
      <c r="I61" s="1">
        <v>0</v>
      </c>
      <c r="J61" s="1"/>
      <c r="K61" s="1"/>
      <c r="L61" s="1"/>
      <c r="M61" s="1"/>
      <c r="N61" s="66">
        <f t="shared" si="1"/>
        <v>13</v>
      </c>
    </row>
    <row r="62" spans="3:14" ht="15.75">
      <c r="C62" s="57" t="s">
        <v>236</v>
      </c>
      <c r="D62" s="61" t="s">
        <v>174</v>
      </c>
      <c r="E62" s="53" t="s">
        <v>63</v>
      </c>
      <c r="F62" s="1">
        <v>5</v>
      </c>
      <c r="G62" s="1">
        <v>0</v>
      </c>
      <c r="H62" s="1">
        <v>2</v>
      </c>
      <c r="I62" s="1">
        <v>3</v>
      </c>
      <c r="J62" s="1">
        <v>0</v>
      </c>
      <c r="K62" s="1">
        <v>3</v>
      </c>
      <c r="L62" s="1">
        <v>0</v>
      </c>
      <c r="M62" s="1"/>
      <c r="N62" s="66">
        <f t="shared" si="1"/>
        <v>13</v>
      </c>
    </row>
    <row r="63" spans="3:14" ht="15.75">
      <c r="C63" s="57" t="s">
        <v>166</v>
      </c>
      <c r="D63" s="61" t="s">
        <v>174</v>
      </c>
      <c r="E63" s="53" t="s">
        <v>62</v>
      </c>
      <c r="F63" s="1">
        <v>0</v>
      </c>
      <c r="G63" s="1">
        <v>4</v>
      </c>
      <c r="H63" s="1">
        <v>0</v>
      </c>
      <c r="I63" s="1">
        <v>6</v>
      </c>
      <c r="J63" s="1"/>
      <c r="K63" s="1"/>
      <c r="L63" s="1"/>
      <c r="M63" s="1"/>
      <c r="N63" s="66">
        <f t="shared" si="1"/>
        <v>10</v>
      </c>
    </row>
    <row r="64" spans="3:14" ht="15.75">
      <c r="C64" s="57" t="s">
        <v>188</v>
      </c>
      <c r="D64" s="61" t="s">
        <v>174</v>
      </c>
      <c r="E64" s="53" t="s">
        <v>57</v>
      </c>
      <c r="F64" s="1">
        <v>4</v>
      </c>
      <c r="G64" s="1">
        <v>0</v>
      </c>
      <c r="H64" s="1">
        <v>1</v>
      </c>
      <c r="I64" s="1">
        <v>2</v>
      </c>
      <c r="J64" s="1">
        <v>0</v>
      </c>
      <c r="K64" s="1">
        <v>0</v>
      </c>
      <c r="L64" s="1">
        <v>2</v>
      </c>
      <c r="M64" s="1"/>
      <c r="N64" s="66">
        <f t="shared" si="1"/>
        <v>9</v>
      </c>
    </row>
    <row r="65" spans="3:14" ht="15.75">
      <c r="C65" s="57" t="s">
        <v>202</v>
      </c>
      <c r="D65" s="61" t="s">
        <v>174</v>
      </c>
      <c r="E65" s="53" t="s">
        <v>222</v>
      </c>
      <c r="F65" s="1">
        <v>2</v>
      </c>
      <c r="G65" s="1">
        <v>0</v>
      </c>
      <c r="H65" s="1">
        <v>3</v>
      </c>
      <c r="I65" s="1">
        <v>4</v>
      </c>
      <c r="J65" s="1"/>
      <c r="K65" s="1"/>
      <c r="L65" s="1"/>
      <c r="M65" s="1"/>
      <c r="N65" s="66">
        <f t="shared" si="1"/>
        <v>9</v>
      </c>
    </row>
    <row r="66" spans="3:14" ht="15.75">
      <c r="C66" s="57" t="s">
        <v>215</v>
      </c>
      <c r="D66" s="61" t="s">
        <v>174</v>
      </c>
      <c r="E66" s="53" t="s">
        <v>58</v>
      </c>
      <c r="F66" s="1">
        <v>2</v>
      </c>
      <c r="G66" s="1">
        <v>3</v>
      </c>
      <c r="H66" s="1">
        <v>2</v>
      </c>
      <c r="I66" s="1">
        <v>1</v>
      </c>
      <c r="J66" s="1">
        <v>1</v>
      </c>
      <c r="K66" s="1"/>
      <c r="L66" s="1"/>
      <c r="M66" s="1"/>
      <c r="N66" s="66">
        <f t="shared" si="1"/>
        <v>9</v>
      </c>
    </row>
    <row r="67" spans="3:14" ht="15.75">
      <c r="C67" s="57" t="s">
        <v>210</v>
      </c>
      <c r="D67" s="61" t="s">
        <v>174</v>
      </c>
      <c r="E67" s="53" t="s">
        <v>58</v>
      </c>
      <c r="F67" s="1">
        <v>1</v>
      </c>
      <c r="G67" s="1">
        <v>1</v>
      </c>
      <c r="H67" s="1">
        <v>3</v>
      </c>
      <c r="I67" s="1">
        <v>1</v>
      </c>
      <c r="J67" s="1">
        <v>2</v>
      </c>
      <c r="K67" s="1"/>
      <c r="L67" s="1"/>
      <c r="M67" s="1"/>
      <c r="N67" s="66">
        <f aca="true" t="shared" si="2" ref="N67:N98">SUM(F67:M67)</f>
        <v>8</v>
      </c>
    </row>
    <row r="68" spans="3:14" ht="15.75">
      <c r="C68" s="57" t="s">
        <v>228</v>
      </c>
      <c r="D68" s="61" t="s">
        <v>174</v>
      </c>
      <c r="E68" s="53" t="s">
        <v>63</v>
      </c>
      <c r="F68" s="1">
        <v>4</v>
      </c>
      <c r="G68" s="1">
        <v>0</v>
      </c>
      <c r="H68" s="1">
        <v>2</v>
      </c>
      <c r="I68" s="1">
        <v>0</v>
      </c>
      <c r="J68" s="1">
        <v>2</v>
      </c>
      <c r="K68" s="1">
        <v>0</v>
      </c>
      <c r="L68" s="1">
        <v>0</v>
      </c>
      <c r="M68" s="1"/>
      <c r="N68" s="66">
        <f t="shared" si="2"/>
        <v>8</v>
      </c>
    </row>
    <row r="69" spans="3:14" ht="15.75">
      <c r="C69" s="57" t="s">
        <v>225</v>
      </c>
      <c r="D69" s="61" t="s">
        <v>174</v>
      </c>
      <c r="E69" s="53" t="s">
        <v>55</v>
      </c>
      <c r="F69" s="1">
        <v>3</v>
      </c>
      <c r="G69" s="1">
        <v>1</v>
      </c>
      <c r="H69" s="1">
        <v>3</v>
      </c>
      <c r="I69" s="1">
        <v>1</v>
      </c>
      <c r="J69" s="1"/>
      <c r="K69" s="1"/>
      <c r="L69" s="1"/>
      <c r="M69" s="1"/>
      <c r="N69" s="66">
        <f t="shared" si="2"/>
        <v>8</v>
      </c>
    </row>
    <row r="70" spans="3:14" ht="15.75">
      <c r="C70" s="57" t="s">
        <v>227</v>
      </c>
      <c r="D70" s="61" t="s">
        <v>174</v>
      </c>
      <c r="E70" s="53" t="s">
        <v>67</v>
      </c>
      <c r="F70" s="1">
        <v>0</v>
      </c>
      <c r="G70" s="1">
        <v>4</v>
      </c>
      <c r="H70" s="1">
        <v>4</v>
      </c>
      <c r="I70" s="1">
        <v>0</v>
      </c>
      <c r="J70" s="1"/>
      <c r="K70" s="1"/>
      <c r="L70" s="1"/>
      <c r="M70" s="1"/>
      <c r="N70" s="66">
        <f t="shared" si="2"/>
        <v>8</v>
      </c>
    </row>
    <row r="71" spans="3:14" ht="15.75">
      <c r="C71" s="57" t="s">
        <v>173</v>
      </c>
      <c r="D71" s="61" t="s">
        <v>174</v>
      </c>
      <c r="E71" s="53" t="s">
        <v>50</v>
      </c>
      <c r="F71" s="1">
        <v>2</v>
      </c>
      <c r="G71" s="1">
        <v>0</v>
      </c>
      <c r="H71" s="1">
        <v>2</v>
      </c>
      <c r="I71" s="1">
        <v>3</v>
      </c>
      <c r="J71" s="1"/>
      <c r="K71" s="1"/>
      <c r="L71" s="1"/>
      <c r="M71" s="1"/>
      <c r="N71" s="66">
        <f t="shared" si="2"/>
        <v>7</v>
      </c>
    </row>
    <row r="72" spans="3:14" ht="15.75">
      <c r="C72" s="57" t="s">
        <v>203</v>
      </c>
      <c r="D72" s="61" t="s">
        <v>174</v>
      </c>
      <c r="E72" s="53" t="s">
        <v>223</v>
      </c>
      <c r="F72" s="1">
        <v>0</v>
      </c>
      <c r="G72" s="1">
        <v>2</v>
      </c>
      <c r="H72" s="1">
        <v>2</v>
      </c>
      <c r="I72" s="1">
        <v>3</v>
      </c>
      <c r="J72" s="1"/>
      <c r="K72" s="1"/>
      <c r="L72" s="1"/>
      <c r="M72" s="1"/>
      <c r="N72" s="66">
        <f t="shared" si="2"/>
        <v>7</v>
      </c>
    </row>
    <row r="73" spans="3:14" ht="15.75">
      <c r="C73" s="57" t="s">
        <v>211</v>
      </c>
      <c r="D73" s="61" t="s">
        <v>174</v>
      </c>
      <c r="E73" s="53" t="s">
        <v>66</v>
      </c>
      <c r="F73" s="1">
        <v>3</v>
      </c>
      <c r="G73" s="1">
        <v>0</v>
      </c>
      <c r="H73" s="1">
        <v>1</v>
      </c>
      <c r="I73" s="1">
        <v>2</v>
      </c>
      <c r="J73" s="1">
        <v>1</v>
      </c>
      <c r="K73" s="1"/>
      <c r="L73" s="1"/>
      <c r="M73" s="1"/>
      <c r="N73" s="66">
        <f t="shared" si="2"/>
        <v>7</v>
      </c>
    </row>
    <row r="74" spans="3:14" ht="15.75">
      <c r="C74" s="57" t="s">
        <v>216</v>
      </c>
      <c r="D74" s="61" t="s">
        <v>174</v>
      </c>
      <c r="E74" s="53" t="s">
        <v>66</v>
      </c>
      <c r="F74" s="1">
        <v>0</v>
      </c>
      <c r="G74" s="1">
        <v>3</v>
      </c>
      <c r="H74" s="1">
        <v>1</v>
      </c>
      <c r="I74" s="1">
        <v>2</v>
      </c>
      <c r="J74" s="1">
        <v>1</v>
      </c>
      <c r="K74" s="1"/>
      <c r="L74" s="1"/>
      <c r="M74" s="1"/>
      <c r="N74" s="66">
        <f t="shared" si="2"/>
        <v>7</v>
      </c>
    </row>
    <row r="75" spans="3:14" ht="15.75">
      <c r="C75" s="57" t="s">
        <v>234</v>
      </c>
      <c r="D75" s="61" t="s">
        <v>174</v>
      </c>
      <c r="E75" s="53" t="s">
        <v>49</v>
      </c>
      <c r="F75" s="1">
        <v>1</v>
      </c>
      <c r="G75" s="1">
        <v>1</v>
      </c>
      <c r="H75" s="1">
        <v>2</v>
      </c>
      <c r="I75" s="1">
        <v>3</v>
      </c>
      <c r="J75" s="1"/>
      <c r="K75" s="1"/>
      <c r="L75" s="1"/>
      <c r="M75" s="1"/>
      <c r="N75" s="66">
        <f t="shared" si="2"/>
        <v>7</v>
      </c>
    </row>
    <row r="76" spans="3:14" ht="15.75">
      <c r="C76" s="57" t="s">
        <v>238</v>
      </c>
      <c r="D76" s="61" t="s">
        <v>174</v>
      </c>
      <c r="E76" s="53" t="s">
        <v>49</v>
      </c>
      <c r="F76" s="1">
        <v>1</v>
      </c>
      <c r="G76" s="1">
        <v>3</v>
      </c>
      <c r="H76" s="1">
        <v>1</v>
      </c>
      <c r="I76" s="1">
        <v>2</v>
      </c>
      <c r="J76" s="1"/>
      <c r="K76" s="1"/>
      <c r="L76" s="1"/>
      <c r="M76" s="1"/>
      <c r="N76" s="66">
        <f t="shared" si="2"/>
        <v>7</v>
      </c>
    </row>
    <row r="77" spans="3:14" ht="15.75">
      <c r="C77" s="57" t="s">
        <v>217</v>
      </c>
      <c r="D77" s="61" t="s">
        <v>174</v>
      </c>
      <c r="E77" s="53" t="s">
        <v>222</v>
      </c>
      <c r="F77" s="1">
        <v>1</v>
      </c>
      <c r="G77" s="1">
        <v>3</v>
      </c>
      <c r="H77" s="1">
        <v>0</v>
      </c>
      <c r="I77" s="1">
        <v>2</v>
      </c>
      <c r="J77" s="1"/>
      <c r="K77" s="1"/>
      <c r="L77" s="1"/>
      <c r="M77" s="1"/>
      <c r="N77" s="66">
        <f t="shared" si="2"/>
        <v>6</v>
      </c>
    </row>
    <row r="78" spans="3:14" ht="15.75">
      <c r="C78" s="57" t="s">
        <v>218</v>
      </c>
      <c r="D78" s="61" t="s">
        <v>174</v>
      </c>
      <c r="E78" s="53" t="s">
        <v>223</v>
      </c>
      <c r="F78" s="1">
        <v>1</v>
      </c>
      <c r="G78" s="1">
        <v>4</v>
      </c>
      <c r="H78" s="1">
        <v>1</v>
      </c>
      <c r="I78" s="1">
        <v>0</v>
      </c>
      <c r="J78" s="1"/>
      <c r="K78" s="1"/>
      <c r="L78" s="1"/>
      <c r="M78" s="1"/>
      <c r="N78" s="66">
        <f t="shared" si="2"/>
        <v>6</v>
      </c>
    </row>
    <row r="79" spans="3:14" ht="15.75">
      <c r="C79" s="57" t="s">
        <v>239</v>
      </c>
      <c r="D79" s="61" t="s">
        <v>174</v>
      </c>
      <c r="E79" s="53" t="s">
        <v>67</v>
      </c>
      <c r="F79" s="1">
        <v>2</v>
      </c>
      <c r="G79" s="1">
        <v>1</v>
      </c>
      <c r="H79" s="1">
        <v>3</v>
      </c>
      <c r="I79" s="1">
        <v>0</v>
      </c>
      <c r="J79" s="1"/>
      <c r="K79" s="1"/>
      <c r="L79" s="1"/>
      <c r="M79" s="1"/>
      <c r="N79" s="66">
        <f t="shared" si="2"/>
        <v>6</v>
      </c>
    </row>
    <row r="80" spans="3:14" ht="15.75">
      <c r="C80" s="57" t="s">
        <v>172</v>
      </c>
      <c r="D80" s="61" t="s">
        <v>174</v>
      </c>
      <c r="E80" s="53" t="s">
        <v>50</v>
      </c>
      <c r="F80" s="1">
        <v>2</v>
      </c>
      <c r="G80" s="1">
        <v>0</v>
      </c>
      <c r="H80" s="1">
        <v>0</v>
      </c>
      <c r="I80" s="1">
        <v>3</v>
      </c>
      <c r="J80" s="1"/>
      <c r="K80" s="1"/>
      <c r="L80" s="1"/>
      <c r="M80" s="1"/>
      <c r="N80" s="66">
        <f t="shared" si="2"/>
        <v>5</v>
      </c>
    </row>
    <row r="81" spans="3:14" ht="15.75">
      <c r="C81" s="57" t="s">
        <v>169</v>
      </c>
      <c r="D81" s="61" t="s">
        <v>174</v>
      </c>
      <c r="E81" s="53" t="s">
        <v>60</v>
      </c>
      <c r="F81" s="1">
        <v>0</v>
      </c>
      <c r="G81" s="1">
        <v>2</v>
      </c>
      <c r="H81" s="1">
        <v>2</v>
      </c>
      <c r="I81" s="1">
        <v>1</v>
      </c>
      <c r="J81" s="1"/>
      <c r="K81" s="1"/>
      <c r="L81" s="1"/>
      <c r="M81" s="1"/>
      <c r="N81" s="66">
        <f t="shared" si="2"/>
        <v>5</v>
      </c>
    </row>
    <row r="82" spans="3:14" ht="15.75">
      <c r="C82" s="57" t="s">
        <v>175</v>
      </c>
      <c r="D82" s="61" t="s">
        <v>174</v>
      </c>
      <c r="E82" s="53" t="s">
        <v>179</v>
      </c>
      <c r="F82" s="1">
        <v>1</v>
      </c>
      <c r="G82" s="1">
        <v>0</v>
      </c>
      <c r="H82" s="1">
        <v>2</v>
      </c>
      <c r="I82" s="1">
        <v>2</v>
      </c>
      <c r="J82" s="1"/>
      <c r="K82" s="1"/>
      <c r="L82" s="1"/>
      <c r="M82" s="1"/>
      <c r="N82" s="66">
        <f t="shared" si="2"/>
        <v>5</v>
      </c>
    </row>
    <row r="83" spans="3:14" ht="15.75">
      <c r="C83" s="57" t="s">
        <v>184</v>
      </c>
      <c r="D83" s="61" t="s">
        <v>174</v>
      </c>
      <c r="E83" s="53" t="s">
        <v>52</v>
      </c>
      <c r="F83" s="1">
        <v>3</v>
      </c>
      <c r="G83" s="1">
        <v>0</v>
      </c>
      <c r="H83" s="1">
        <v>1</v>
      </c>
      <c r="I83" s="1">
        <v>1</v>
      </c>
      <c r="J83" s="1">
        <v>0</v>
      </c>
      <c r="K83" s="1"/>
      <c r="L83" s="1"/>
      <c r="M83" s="1"/>
      <c r="N83" s="66">
        <f t="shared" si="2"/>
        <v>5</v>
      </c>
    </row>
    <row r="84" spans="3:14" ht="15.75">
      <c r="C84" s="57" t="s">
        <v>295</v>
      </c>
      <c r="D84" s="61" t="s">
        <v>174</v>
      </c>
      <c r="E84" s="53" t="s">
        <v>195</v>
      </c>
      <c r="F84" s="1">
        <v>1</v>
      </c>
      <c r="G84" s="1">
        <v>2</v>
      </c>
      <c r="H84" s="1">
        <v>0</v>
      </c>
      <c r="I84" s="1">
        <v>2</v>
      </c>
      <c r="J84" s="1">
        <v>0</v>
      </c>
      <c r="K84" s="1"/>
      <c r="L84" s="1"/>
      <c r="M84" s="1"/>
      <c r="N84" s="66">
        <f t="shared" si="2"/>
        <v>5</v>
      </c>
    </row>
    <row r="85" spans="3:14" ht="15.75">
      <c r="C85" s="57" t="s">
        <v>199</v>
      </c>
      <c r="D85" s="61" t="s">
        <v>174</v>
      </c>
      <c r="E85" s="53" t="s">
        <v>196</v>
      </c>
      <c r="F85" s="1">
        <v>0</v>
      </c>
      <c r="G85" s="1">
        <v>0</v>
      </c>
      <c r="H85" s="1">
        <v>2</v>
      </c>
      <c r="I85" s="1">
        <v>3</v>
      </c>
      <c r="J85" s="1"/>
      <c r="K85" s="1"/>
      <c r="L85" s="1"/>
      <c r="M85" s="1"/>
      <c r="N85" s="66">
        <f t="shared" si="2"/>
        <v>5</v>
      </c>
    </row>
    <row r="86" spans="3:14" ht="15.75">
      <c r="C86" s="57" t="s">
        <v>296</v>
      </c>
      <c r="D86" s="61" t="s">
        <v>174</v>
      </c>
      <c r="E86" s="53" t="s">
        <v>196</v>
      </c>
      <c r="F86" s="1">
        <v>0</v>
      </c>
      <c r="G86" s="1">
        <v>1</v>
      </c>
      <c r="H86" s="1">
        <v>0</v>
      </c>
      <c r="I86" s="1">
        <v>4</v>
      </c>
      <c r="J86" s="1"/>
      <c r="K86" s="1"/>
      <c r="L86" s="1"/>
      <c r="M86" s="1"/>
      <c r="N86" s="66">
        <f t="shared" si="2"/>
        <v>5</v>
      </c>
    </row>
    <row r="87" spans="3:14" ht="15.75">
      <c r="C87" s="57" t="s">
        <v>205</v>
      </c>
      <c r="D87" s="61" t="s">
        <v>174</v>
      </c>
      <c r="E87" s="53" t="s">
        <v>58</v>
      </c>
      <c r="F87" s="1">
        <v>0</v>
      </c>
      <c r="G87" s="1">
        <v>5</v>
      </c>
      <c r="H87" s="1">
        <v>0</v>
      </c>
      <c r="I87" s="1">
        <v>0</v>
      </c>
      <c r="J87" s="1">
        <v>0</v>
      </c>
      <c r="K87" s="1"/>
      <c r="L87" s="1"/>
      <c r="M87" s="1"/>
      <c r="N87" s="66">
        <f t="shared" si="2"/>
        <v>5</v>
      </c>
    </row>
    <row r="88" spans="3:14" ht="15.75">
      <c r="C88" s="57" t="s">
        <v>229</v>
      </c>
      <c r="D88" s="61" t="s">
        <v>174</v>
      </c>
      <c r="E88" s="53" t="s">
        <v>55</v>
      </c>
      <c r="F88" s="1">
        <v>1</v>
      </c>
      <c r="G88" s="1">
        <v>1</v>
      </c>
      <c r="H88" s="1">
        <v>2</v>
      </c>
      <c r="I88" s="1">
        <v>1</v>
      </c>
      <c r="J88" s="1"/>
      <c r="K88" s="1"/>
      <c r="L88" s="1"/>
      <c r="M88" s="1"/>
      <c r="N88" s="66">
        <f t="shared" si="2"/>
        <v>5</v>
      </c>
    </row>
    <row r="89" spans="3:14" ht="15.75">
      <c r="C89" s="57" t="s">
        <v>237</v>
      </c>
      <c r="D89" s="61" t="s">
        <v>174</v>
      </c>
      <c r="E89" s="53" t="s">
        <v>55</v>
      </c>
      <c r="F89" s="1">
        <v>1</v>
      </c>
      <c r="G89" s="1">
        <v>1</v>
      </c>
      <c r="H89" s="1">
        <v>2</v>
      </c>
      <c r="I89" s="1">
        <v>1</v>
      </c>
      <c r="J89" s="1"/>
      <c r="K89" s="1"/>
      <c r="L89" s="1"/>
      <c r="M89" s="1"/>
      <c r="N89" s="66">
        <f t="shared" si="2"/>
        <v>5</v>
      </c>
    </row>
    <row r="90" spans="3:14" ht="15.75">
      <c r="C90" s="57" t="s">
        <v>170</v>
      </c>
      <c r="D90" s="61" t="s">
        <v>174</v>
      </c>
      <c r="E90" s="53" t="s">
        <v>60</v>
      </c>
      <c r="F90" s="1">
        <v>0</v>
      </c>
      <c r="G90" s="1">
        <v>4</v>
      </c>
      <c r="H90" s="1">
        <v>0</v>
      </c>
      <c r="I90" s="1">
        <v>0</v>
      </c>
      <c r="J90" s="1"/>
      <c r="K90" s="1"/>
      <c r="L90" s="1"/>
      <c r="M90" s="1"/>
      <c r="N90" s="66">
        <f t="shared" si="2"/>
        <v>4</v>
      </c>
    </row>
    <row r="91" spans="3:14" ht="15.75">
      <c r="C91" s="57" t="s">
        <v>178</v>
      </c>
      <c r="D91" s="61" t="s">
        <v>174</v>
      </c>
      <c r="E91" s="53" t="s">
        <v>179</v>
      </c>
      <c r="F91" s="1">
        <v>0</v>
      </c>
      <c r="G91" s="1">
        <v>1</v>
      </c>
      <c r="H91" s="1">
        <v>2</v>
      </c>
      <c r="I91" s="1">
        <v>1</v>
      </c>
      <c r="J91" s="1"/>
      <c r="K91" s="1"/>
      <c r="L91" s="1"/>
      <c r="M91" s="1"/>
      <c r="N91" s="66">
        <f t="shared" si="2"/>
        <v>4</v>
      </c>
    </row>
    <row r="92" spans="3:14" ht="15.75">
      <c r="C92" s="57" t="s">
        <v>187</v>
      </c>
      <c r="D92" s="61" t="s">
        <v>174</v>
      </c>
      <c r="E92" s="53" t="s">
        <v>52</v>
      </c>
      <c r="F92" s="1">
        <v>3</v>
      </c>
      <c r="G92" s="1">
        <v>0</v>
      </c>
      <c r="H92" s="1">
        <v>1</v>
      </c>
      <c r="I92" s="1">
        <v>0</v>
      </c>
      <c r="J92" s="1">
        <v>0</v>
      </c>
      <c r="K92" s="1"/>
      <c r="L92" s="1"/>
      <c r="M92" s="1"/>
      <c r="N92" s="66">
        <f t="shared" si="2"/>
        <v>4</v>
      </c>
    </row>
    <row r="93" spans="3:14" ht="15.75">
      <c r="C93" s="57" t="s">
        <v>181</v>
      </c>
      <c r="D93" s="61" t="s">
        <v>174</v>
      </c>
      <c r="E93" s="53" t="s">
        <v>56</v>
      </c>
      <c r="F93" s="1">
        <v>1</v>
      </c>
      <c r="G93" s="1">
        <v>0</v>
      </c>
      <c r="H93" s="1">
        <v>3</v>
      </c>
      <c r="I93" s="1">
        <v>0</v>
      </c>
      <c r="J93" s="1"/>
      <c r="K93" s="1"/>
      <c r="L93" s="1"/>
      <c r="M93" s="1"/>
      <c r="N93" s="66">
        <f t="shared" si="2"/>
        <v>4</v>
      </c>
    </row>
    <row r="94" spans="3:14" ht="15.75">
      <c r="C94" s="57" t="s">
        <v>201</v>
      </c>
      <c r="D94" s="61" t="s">
        <v>174</v>
      </c>
      <c r="E94" s="53" t="s">
        <v>196</v>
      </c>
      <c r="F94" s="1">
        <v>1</v>
      </c>
      <c r="G94" s="1">
        <v>0</v>
      </c>
      <c r="H94" s="1">
        <v>1</v>
      </c>
      <c r="I94" s="1">
        <v>2</v>
      </c>
      <c r="J94" s="1"/>
      <c r="K94" s="1"/>
      <c r="L94" s="1"/>
      <c r="M94" s="1"/>
      <c r="N94" s="66">
        <f t="shared" si="2"/>
        <v>4</v>
      </c>
    </row>
    <row r="95" spans="3:14" ht="15.75">
      <c r="C95" s="57" t="s">
        <v>231</v>
      </c>
      <c r="D95" s="61" t="s">
        <v>174</v>
      </c>
      <c r="E95" s="53" t="s">
        <v>67</v>
      </c>
      <c r="F95" s="1">
        <v>0</v>
      </c>
      <c r="G95" s="1">
        <v>1</v>
      </c>
      <c r="H95" s="1">
        <v>2</v>
      </c>
      <c r="I95" s="1">
        <v>1</v>
      </c>
      <c r="J95" s="1"/>
      <c r="K95" s="1"/>
      <c r="L95" s="1"/>
      <c r="M95" s="1"/>
      <c r="N95" s="66">
        <f t="shared" si="2"/>
        <v>4</v>
      </c>
    </row>
    <row r="96" spans="3:14" ht="15.75">
      <c r="C96" s="57" t="s">
        <v>294</v>
      </c>
      <c r="D96" s="61" t="s">
        <v>174</v>
      </c>
      <c r="E96" s="53" t="s">
        <v>50</v>
      </c>
      <c r="F96" s="1">
        <v>0</v>
      </c>
      <c r="G96" s="1">
        <v>0</v>
      </c>
      <c r="H96" s="1">
        <v>3</v>
      </c>
      <c r="I96" s="1">
        <v>0</v>
      </c>
      <c r="J96" s="1"/>
      <c r="K96" s="1"/>
      <c r="L96" s="1"/>
      <c r="M96" s="1"/>
      <c r="N96" s="66">
        <f t="shared" si="2"/>
        <v>3</v>
      </c>
    </row>
    <row r="97" spans="3:14" ht="15.75">
      <c r="C97" s="57" t="s">
        <v>183</v>
      </c>
      <c r="D97" s="61" t="s">
        <v>174</v>
      </c>
      <c r="E97" s="53" t="s">
        <v>56</v>
      </c>
      <c r="F97" s="1">
        <v>1</v>
      </c>
      <c r="G97" s="1">
        <v>1</v>
      </c>
      <c r="H97" s="1">
        <v>0</v>
      </c>
      <c r="I97" s="1">
        <v>1</v>
      </c>
      <c r="J97" s="1"/>
      <c r="K97" s="1"/>
      <c r="L97" s="1"/>
      <c r="M97" s="1"/>
      <c r="N97" s="66">
        <f t="shared" si="2"/>
        <v>3</v>
      </c>
    </row>
    <row r="98" spans="3:14" ht="15.75">
      <c r="C98" s="57" t="s">
        <v>291</v>
      </c>
      <c r="D98" s="61" t="s">
        <v>174</v>
      </c>
      <c r="E98" s="53" t="s">
        <v>194</v>
      </c>
      <c r="F98" s="1">
        <v>2</v>
      </c>
      <c r="G98" s="1">
        <v>0</v>
      </c>
      <c r="H98" s="1">
        <v>0</v>
      </c>
      <c r="I98" s="1">
        <v>0</v>
      </c>
      <c r="J98" s="1">
        <v>1</v>
      </c>
      <c r="K98" s="1">
        <v>0</v>
      </c>
      <c r="L98" s="1">
        <v>0</v>
      </c>
      <c r="M98" s="1"/>
      <c r="N98" s="66">
        <f t="shared" si="2"/>
        <v>3</v>
      </c>
    </row>
    <row r="99" spans="3:14" ht="15.75">
      <c r="C99" s="57" t="s">
        <v>200</v>
      </c>
      <c r="D99" s="61" t="s">
        <v>174</v>
      </c>
      <c r="E99" s="53" t="s">
        <v>196</v>
      </c>
      <c r="F99" s="1">
        <v>2</v>
      </c>
      <c r="G99" s="1">
        <v>0</v>
      </c>
      <c r="H99" s="1">
        <v>1</v>
      </c>
      <c r="I99" s="1">
        <v>0</v>
      </c>
      <c r="J99" s="1"/>
      <c r="K99" s="1"/>
      <c r="L99" s="1"/>
      <c r="M99" s="1"/>
      <c r="N99" s="66">
        <f aca="true" t="shared" si="3" ref="N99:N118">SUM(F99:M99)</f>
        <v>3</v>
      </c>
    </row>
    <row r="100" spans="3:14" ht="15.75">
      <c r="C100" s="57" t="s">
        <v>208</v>
      </c>
      <c r="D100" s="61" t="s">
        <v>174</v>
      </c>
      <c r="E100" s="53" t="s">
        <v>223</v>
      </c>
      <c r="F100" s="1">
        <v>2</v>
      </c>
      <c r="G100" s="1">
        <v>0</v>
      </c>
      <c r="H100" s="1">
        <v>1</v>
      </c>
      <c r="I100" s="1">
        <v>0</v>
      </c>
      <c r="J100" s="1"/>
      <c r="K100" s="1"/>
      <c r="L100" s="1"/>
      <c r="M100" s="1"/>
      <c r="N100" s="66">
        <f t="shared" si="3"/>
        <v>3</v>
      </c>
    </row>
    <row r="101" spans="3:14" ht="15.75">
      <c r="C101" s="57" t="s">
        <v>240</v>
      </c>
      <c r="D101" s="61" t="s">
        <v>174</v>
      </c>
      <c r="E101" s="53" t="s">
        <v>61</v>
      </c>
      <c r="F101" s="1">
        <v>1</v>
      </c>
      <c r="G101" s="1">
        <v>0</v>
      </c>
      <c r="H101" s="1">
        <v>2</v>
      </c>
      <c r="I101" s="1">
        <v>0</v>
      </c>
      <c r="J101" s="1"/>
      <c r="K101" s="1"/>
      <c r="L101" s="1"/>
      <c r="M101" s="1"/>
      <c r="N101" s="66">
        <f t="shared" si="3"/>
        <v>3</v>
      </c>
    </row>
    <row r="102" spans="3:14" ht="15.75">
      <c r="C102" s="57" t="s">
        <v>241</v>
      </c>
      <c r="D102" s="61" t="s">
        <v>174</v>
      </c>
      <c r="E102" s="53" t="s">
        <v>61</v>
      </c>
      <c r="F102" s="1">
        <v>0</v>
      </c>
      <c r="G102" s="1">
        <v>0</v>
      </c>
      <c r="H102" s="1">
        <v>3</v>
      </c>
      <c r="I102" s="1">
        <v>0</v>
      </c>
      <c r="J102" s="1"/>
      <c r="K102" s="1"/>
      <c r="L102" s="1"/>
      <c r="M102" s="1"/>
      <c r="N102" s="66">
        <f t="shared" si="3"/>
        <v>3</v>
      </c>
    </row>
    <row r="103" spans="3:14" ht="15.75">
      <c r="C103" s="57" t="s">
        <v>176</v>
      </c>
      <c r="D103" s="61" t="s">
        <v>174</v>
      </c>
      <c r="E103" s="53" t="s">
        <v>179</v>
      </c>
      <c r="F103" s="1">
        <v>0</v>
      </c>
      <c r="G103" s="1">
        <v>2</v>
      </c>
      <c r="H103" s="1">
        <v>0</v>
      </c>
      <c r="I103" s="1">
        <v>0</v>
      </c>
      <c r="J103" s="1"/>
      <c r="K103" s="1"/>
      <c r="L103" s="1"/>
      <c r="M103" s="1"/>
      <c r="N103" s="66">
        <f t="shared" si="3"/>
        <v>2</v>
      </c>
    </row>
    <row r="104" spans="3:14" ht="15.75">
      <c r="C104" s="57" t="s">
        <v>177</v>
      </c>
      <c r="D104" s="61" t="s">
        <v>174</v>
      </c>
      <c r="E104" s="53" t="s">
        <v>179</v>
      </c>
      <c r="F104" s="1">
        <v>2</v>
      </c>
      <c r="G104" s="1">
        <v>0</v>
      </c>
      <c r="H104" s="1">
        <v>0</v>
      </c>
      <c r="I104" s="1">
        <v>0</v>
      </c>
      <c r="J104" s="1"/>
      <c r="K104" s="1"/>
      <c r="L104" s="1"/>
      <c r="M104" s="1"/>
      <c r="N104" s="66">
        <f t="shared" si="3"/>
        <v>2</v>
      </c>
    </row>
    <row r="105" spans="3:14" ht="15.75">
      <c r="C105" s="57" t="s">
        <v>297</v>
      </c>
      <c r="D105" s="61" t="s">
        <v>174</v>
      </c>
      <c r="E105" s="53" t="s">
        <v>52</v>
      </c>
      <c r="F105" s="1">
        <v>0</v>
      </c>
      <c r="G105" s="1">
        <v>1</v>
      </c>
      <c r="H105" s="1">
        <v>0</v>
      </c>
      <c r="I105" s="1">
        <v>1</v>
      </c>
      <c r="J105" s="1">
        <v>0</v>
      </c>
      <c r="K105" s="1"/>
      <c r="L105" s="1"/>
      <c r="M105" s="1"/>
      <c r="N105" s="66">
        <f t="shared" si="3"/>
        <v>2</v>
      </c>
    </row>
    <row r="106" spans="3:14" ht="15.75">
      <c r="C106" s="57" t="s">
        <v>171</v>
      </c>
      <c r="D106" s="61" t="s">
        <v>174</v>
      </c>
      <c r="E106" s="53" t="s">
        <v>60</v>
      </c>
      <c r="F106" s="1">
        <v>0</v>
      </c>
      <c r="G106" s="1">
        <v>0</v>
      </c>
      <c r="H106" s="1">
        <v>0</v>
      </c>
      <c r="I106" s="1">
        <v>1</v>
      </c>
      <c r="J106" s="1"/>
      <c r="K106" s="1"/>
      <c r="L106" s="1"/>
      <c r="M106" s="1"/>
      <c r="N106" s="66">
        <f t="shared" si="3"/>
        <v>1</v>
      </c>
    </row>
    <row r="107" spans="3:14" ht="15.75">
      <c r="C107" s="57" t="s">
        <v>189</v>
      </c>
      <c r="D107" s="61" t="s">
        <v>174</v>
      </c>
      <c r="E107" s="53" t="s">
        <v>56</v>
      </c>
      <c r="F107" s="1">
        <v>0</v>
      </c>
      <c r="G107" s="1">
        <v>0</v>
      </c>
      <c r="H107" s="1">
        <v>1</v>
      </c>
      <c r="I107" s="1">
        <v>0</v>
      </c>
      <c r="J107" s="1"/>
      <c r="K107" s="1"/>
      <c r="L107" s="1"/>
      <c r="M107" s="1"/>
      <c r="N107" s="66">
        <f t="shared" si="3"/>
        <v>1</v>
      </c>
    </row>
    <row r="108" spans="3:14" ht="15.75">
      <c r="C108" s="57" t="s">
        <v>193</v>
      </c>
      <c r="D108" s="61" t="s">
        <v>174</v>
      </c>
      <c r="E108" s="53" t="s">
        <v>194</v>
      </c>
      <c r="F108" s="1">
        <v>0</v>
      </c>
      <c r="G108" s="1">
        <v>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/>
      <c r="N108" s="66">
        <f t="shared" si="3"/>
        <v>1</v>
      </c>
    </row>
    <row r="109" spans="3:14" ht="15.75">
      <c r="C109" s="57" t="s">
        <v>242</v>
      </c>
      <c r="D109" s="61" t="s">
        <v>174</v>
      </c>
      <c r="E109" s="53" t="s">
        <v>61</v>
      </c>
      <c r="F109" s="1">
        <v>0</v>
      </c>
      <c r="G109" s="1">
        <v>0</v>
      </c>
      <c r="H109" s="1">
        <v>0</v>
      </c>
      <c r="I109" s="1">
        <v>1</v>
      </c>
      <c r="J109" s="1"/>
      <c r="K109" s="1"/>
      <c r="L109" s="1"/>
      <c r="M109" s="1"/>
      <c r="N109" s="66">
        <f t="shared" si="3"/>
        <v>1</v>
      </c>
    </row>
    <row r="110" spans="3:14" ht="15.75">
      <c r="C110" s="57" t="s">
        <v>167</v>
      </c>
      <c r="D110" s="61" t="s">
        <v>174</v>
      </c>
      <c r="E110" s="53" t="s">
        <v>62</v>
      </c>
      <c r="F110" s="1">
        <v>0</v>
      </c>
      <c r="G110" s="1">
        <v>0</v>
      </c>
      <c r="H110" s="1">
        <v>0</v>
      </c>
      <c r="I110" s="1">
        <v>0</v>
      </c>
      <c r="J110" s="1"/>
      <c r="K110" s="1"/>
      <c r="L110" s="1"/>
      <c r="M110" s="1"/>
      <c r="N110" s="66">
        <f t="shared" si="3"/>
        <v>0</v>
      </c>
    </row>
    <row r="111" spans="3:14" ht="15.75">
      <c r="C111" s="57" t="s">
        <v>293</v>
      </c>
      <c r="D111" s="61" t="s">
        <v>174</v>
      </c>
      <c r="E111" s="53" t="s">
        <v>50</v>
      </c>
      <c r="F111" s="1">
        <v>0</v>
      </c>
      <c r="G111" s="1">
        <v>0</v>
      </c>
      <c r="H111" s="1">
        <v>0</v>
      </c>
      <c r="I111" s="1">
        <v>0</v>
      </c>
      <c r="J111" s="1"/>
      <c r="K111" s="1"/>
      <c r="L111" s="1"/>
      <c r="M111" s="1"/>
      <c r="N111" s="66">
        <f t="shared" si="3"/>
        <v>0</v>
      </c>
    </row>
    <row r="112" spans="3:14" ht="15.75">
      <c r="C112" s="57" t="s">
        <v>185</v>
      </c>
      <c r="D112" s="61" t="s">
        <v>174</v>
      </c>
      <c r="E112" s="53" t="s">
        <v>57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/>
      <c r="N112" s="66">
        <f t="shared" si="3"/>
        <v>0</v>
      </c>
    </row>
    <row r="113" spans="3:14" ht="15.75">
      <c r="C113" s="57" t="s">
        <v>198</v>
      </c>
      <c r="D113" s="61" t="s">
        <v>174</v>
      </c>
      <c r="E113" s="53" t="s">
        <v>195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/>
      <c r="L113" s="1"/>
      <c r="M113" s="1"/>
      <c r="N113" s="66">
        <f t="shared" si="3"/>
        <v>0</v>
      </c>
    </row>
    <row r="114" spans="3:14" ht="15.75">
      <c r="C114" s="57" t="s">
        <v>212</v>
      </c>
      <c r="D114" s="61" t="s">
        <v>174</v>
      </c>
      <c r="E114" s="53" t="s">
        <v>222</v>
      </c>
      <c r="F114" s="1">
        <v>0</v>
      </c>
      <c r="G114" s="1">
        <v>0</v>
      </c>
      <c r="H114" s="1">
        <v>0</v>
      </c>
      <c r="I114" s="1">
        <v>0</v>
      </c>
      <c r="J114" s="1"/>
      <c r="K114" s="1"/>
      <c r="L114" s="1"/>
      <c r="M114" s="1"/>
      <c r="N114" s="66">
        <f t="shared" si="3"/>
        <v>0</v>
      </c>
    </row>
    <row r="115" spans="3:14" ht="15.75">
      <c r="C115" s="57" t="s">
        <v>206</v>
      </c>
      <c r="D115" s="61" t="s">
        <v>174</v>
      </c>
      <c r="E115" s="53" t="s">
        <v>66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/>
      <c r="L115" s="1"/>
      <c r="M115" s="1"/>
      <c r="N115" s="66">
        <f t="shared" si="3"/>
        <v>0</v>
      </c>
    </row>
    <row r="116" spans="3:14" ht="15.75">
      <c r="C116" s="57" t="s">
        <v>233</v>
      </c>
      <c r="D116" s="61" t="s">
        <v>174</v>
      </c>
      <c r="E116" s="53" t="s">
        <v>55</v>
      </c>
      <c r="F116" s="1">
        <v>0</v>
      </c>
      <c r="G116" s="1">
        <v>0</v>
      </c>
      <c r="H116" s="1">
        <v>0</v>
      </c>
      <c r="I116" s="1">
        <v>0</v>
      </c>
      <c r="J116" s="1"/>
      <c r="K116" s="1"/>
      <c r="L116" s="1"/>
      <c r="M116" s="1"/>
      <c r="N116" s="66">
        <f t="shared" si="3"/>
        <v>0</v>
      </c>
    </row>
    <row r="117" spans="3:14" ht="15.75">
      <c r="C117" s="57" t="s">
        <v>230</v>
      </c>
      <c r="D117" s="61" t="s">
        <v>174</v>
      </c>
      <c r="E117" s="53" t="s">
        <v>49</v>
      </c>
      <c r="F117" s="1">
        <v>0</v>
      </c>
      <c r="G117" s="1">
        <v>0</v>
      </c>
      <c r="H117" s="1">
        <v>0</v>
      </c>
      <c r="I117" s="1">
        <v>0</v>
      </c>
      <c r="J117" s="1"/>
      <c r="K117" s="1"/>
      <c r="L117" s="1"/>
      <c r="M117" s="1"/>
      <c r="N117" s="66">
        <f t="shared" si="3"/>
        <v>0</v>
      </c>
    </row>
    <row r="118" spans="3:14" ht="15.75">
      <c r="C118" s="57" t="s">
        <v>235</v>
      </c>
      <c r="D118" s="61" t="s">
        <v>174</v>
      </c>
      <c r="E118" s="53" t="s">
        <v>67</v>
      </c>
      <c r="F118" s="1">
        <v>0</v>
      </c>
      <c r="G118" s="1">
        <v>0</v>
      </c>
      <c r="H118" s="1">
        <v>0</v>
      </c>
      <c r="I118" s="1">
        <v>0</v>
      </c>
      <c r="J118" s="1"/>
      <c r="K118" s="1"/>
      <c r="L118" s="1"/>
      <c r="M118" s="1"/>
      <c r="N118" s="66">
        <f t="shared" si="3"/>
        <v>0</v>
      </c>
    </row>
    <row r="119" spans="3:14" ht="15.75">
      <c r="C119" s="58" t="s">
        <v>246</v>
      </c>
      <c r="D119" s="62" t="s">
        <v>268</v>
      </c>
      <c r="E119" s="54" t="s">
        <v>104</v>
      </c>
      <c r="F119" s="1">
        <v>10</v>
      </c>
      <c r="G119" s="1">
        <v>7</v>
      </c>
      <c r="H119" s="1">
        <v>7</v>
      </c>
      <c r="I119" s="1">
        <v>4</v>
      </c>
      <c r="J119" s="1"/>
      <c r="K119" s="1"/>
      <c r="L119" s="1"/>
      <c r="M119" s="1"/>
      <c r="N119" s="66">
        <f aca="true" t="shared" si="4" ref="N119:N158">SUM(F119:M119)</f>
        <v>28</v>
      </c>
    </row>
    <row r="120" spans="3:14" ht="15.75">
      <c r="C120" s="58" t="s">
        <v>248</v>
      </c>
      <c r="D120" s="62" t="s">
        <v>268</v>
      </c>
      <c r="E120" s="54" t="s">
        <v>105</v>
      </c>
      <c r="F120" s="1">
        <v>7</v>
      </c>
      <c r="G120" s="1">
        <v>5</v>
      </c>
      <c r="H120" s="1">
        <v>5</v>
      </c>
      <c r="I120" s="1">
        <v>1</v>
      </c>
      <c r="J120" s="1"/>
      <c r="K120" s="1"/>
      <c r="L120" s="1"/>
      <c r="M120" s="1"/>
      <c r="N120" s="66">
        <f t="shared" si="4"/>
        <v>18</v>
      </c>
    </row>
    <row r="121" spans="3:14" ht="15.75">
      <c r="C121" s="58" t="s">
        <v>262</v>
      </c>
      <c r="D121" s="62" t="s">
        <v>268</v>
      </c>
      <c r="E121" s="54" t="s">
        <v>102</v>
      </c>
      <c r="F121" s="1">
        <v>3</v>
      </c>
      <c r="G121" s="1">
        <v>2</v>
      </c>
      <c r="H121" s="1">
        <v>3</v>
      </c>
      <c r="I121" s="1">
        <v>6</v>
      </c>
      <c r="J121" s="1"/>
      <c r="K121" s="1"/>
      <c r="L121" s="1"/>
      <c r="M121" s="1"/>
      <c r="N121" s="66">
        <f t="shared" si="4"/>
        <v>14</v>
      </c>
    </row>
    <row r="122" spans="3:14" ht="15.75">
      <c r="C122" s="58" t="s">
        <v>244</v>
      </c>
      <c r="D122" s="62" t="s">
        <v>268</v>
      </c>
      <c r="E122" s="54" t="s">
        <v>102</v>
      </c>
      <c r="F122" s="1">
        <v>5</v>
      </c>
      <c r="G122" s="1">
        <v>7</v>
      </c>
      <c r="H122" s="1">
        <v>0</v>
      </c>
      <c r="I122" s="1">
        <v>0</v>
      </c>
      <c r="J122" s="1"/>
      <c r="K122" s="1"/>
      <c r="L122" s="1"/>
      <c r="M122" s="1"/>
      <c r="N122" s="66">
        <f t="shared" si="4"/>
        <v>12</v>
      </c>
    </row>
    <row r="123" spans="3:14" ht="15.75">
      <c r="C123" s="58" t="s">
        <v>247</v>
      </c>
      <c r="D123" s="62" t="s">
        <v>268</v>
      </c>
      <c r="E123" s="54" t="s">
        <v>106</v>
      </c>
      <c r="F123" s="1">
        <v>1</v>
      </c>
      <c r="G123" s="1">
        <v>0</v>
      </c>
      <c r="H123" s="1">
        <v>5</v>
      </c>
      <c r="I123" s="1">
        <v>5</v>
      </c>
      <c r="J123" s="1"/>
      <c r="K123" s="1"/>
      <c r="L123" s="1"/>
      <c r="M123" s="1"/>
      <c r="N123" s="66">
        <f t="shared" si="4"/>
        <v>11</v>
      </c>
    </row>
    <row r="124" spans="3:14" ht="15.75">
      <c r="C124" s="58" t="s">
        <v>265</v>
      </c>
      <c r="D124" s="62" t="s">
        <v>268</v>
      </c>
      <c r="E124" s="54" t="s">
        <v>106</v>
      </c>
      <c r="F124" s="1">
        <v>2</v>
      </c>
      <c r="G124" s="1">
        <v>4</v>
      </c>
      <c r="H124" s="1">
        <v>2</v>
      </c>
      <c r="I124" s="1">
        <v>3</v>
      </c>
      <c r="J124" s="1"/>
      <c r="K124" s="1"/>
      <c r="L124" s="1"/>
      <c r="M124" s="1"/>
      <c r="N124" s="66">
        <f t="shared" si="4"/>
        <v>11</v>
      </c>
    </row>
    <row r="125" spans="3:14" ht="15.75">
      <c r="C125" s="58" t="s">
        <v>266</v>
      </c>
      <c r="D125" s="62" t="s">
        <v>268</v>
      </c>
      <c r="E125" s="54" t="s">
        <v>105</v>
      </c>
      <c r="F125" s="1">
        <v>4</v>
      </c>
      <c r="G125" s="1">
        <v>3</v>
      </c>
      <c r="H125" s="1">
        <v>2</v>
      </c>
      <c r="I125" s="1">
        <v>2</v>
      </c>
      <c r="J125" s="1"/>
      <c r="K125" s="1"/>
      <c r="L125" s="1"/>
      <c r="M125" s="1"/>
      <c r="N125" s="66">
        <f t="shared" si="4"/>
        <v>11</v>
      </c>
    </row>
    <row r="126" spans="3:14" ht="15.75">
      <c r="C126" s="58" t="s">
        <v>245</v>
      </c>
      <c r="D126" s="62" t="s">
        <v>268</v>
      </c>
      <c r="E126" s="54" t="s">
        <v>103</v>
      </c>
      <c r="F126" s="1">
        <v>2</v>
      </c>
      <c r="G126" s="1">
        <v>1</v>
      </c>
      <c r="H126" s="1">
        <v>3</v>
      </c>
      <c r="I126" s="1">
        <v>3</v>
      </c>
      <c r="J126" s="1"/>
      <c r="K126" s="1"/>
      <c r="L126" s="1"/>
      <c r="M126" s="1"/>
      <c r="N126" s="66">
        <f t="shared" si="4"/>
        <v>9</v>
      </c>
    </row>
    <row r="127" spans="3:14" ht="15.75">
      <c r="C127" s="58" t="s">
        <v>267</v>
      </c>
      <c r="D127" s="62" t="s">
        <v>268</v>
      </c>
      <c r="E127" s="54" t="s">
        <v>107</v>
      </c>
      <c r="F127" s="1">
        <v>3</v>
      </c>
      <c r="G127" s="1">
        <v>2</v>
      </c>
      <c r="H127" s="1">
        <v>3</v>
      </c>
      <c r="I127" s="1">
        <v>0</v>
      </c>
      <c r="J127" s="1"/>
      <c r="K127" s="1"/>
      <c r="L127" s="1"/>
      <c r="M127" s="1"/>
      <c r="N127" s="66">
        <f t="shared" si="4"/>
        <v>8</v>
      </c>
    </row>
    <row r="128" spans="3:14" ht="15.75">
      <c r="C128" s="58" t="s">
        <v>257</v>
      </c>
      <c r="D128" s="62" t="s">
        <v>268</v>
      </c>
      <c r="E128" s="54" t="s">
        <v>103</v>
      </c>
      <c r="F128" s="1">
        <v>1</v>
      </c>
      <c r="G128" s="1">
        <v>0</v>
      </c>
      <c r="H128" s="1">
        <v>3</v>
      </c>
      <c r="I128" s="1">
        <v>3</v>
      </c>
      <c r="J128" s="1"/>
      <c r="K128" s="1"/>
      <c r="L128" s="1"/>
      <c r="M128" s="1"/>
      <c r="N128" s="66">
        <f t="shared" si="4"/>
        <v>7</v>
      </c>
    </row>
    <row r="129" spans="3:14" ht="15.75">
      <c r="C129" s="58" t="s">
        <v>254</v>
      </c>
      <c r="D129" s="62" t="s">
        <v>268</v>
      </c>
      <c r="E129" s="54" t="s">
        <v>105</v>
      </c>
      <c r="F129" s="1">
        <v>2</v>
      </c>
      <c r="G129" s="1">
        <v>3</v>
      </c>
      <c r="H129" s="1">
        <v>2</v>
      </c>
      <c r="I129" s="1">
        <v>0</v>
      </c>
      <c r="J129" s="1"/>
      <c r="K129" s="1"/>
      <c r="L129" s="1"/>
      <c r="M129" s="1"/>
      <c r="N129" s="66">
        <f t="shared" si="4"/>
        <v>7</v>
      </c>
    </row>
    <row r="130" spans="3:14" ht="15.75">
      <c r="C130" s="58" t="s">
        <v>250</v>
      </c>
      <c r="D130" s="62" t="s">
        <v>268</v>
      </c>
      <c r="E130" s="54" t="s">
        <v>102</v>
      </c>
      <c r="F130" s="1">
        <v>2</v>
      </c>
      <c r="G130" s="1">
        <v>0</v>
      </c>
      <c r="H130" s="1">
        <v>2</v>
      </c>
      <c r="I130" s="1">
        <v>2</v>
      </c>
      <c r="J130" s="1"/>
      <c r="K130" s="1"/>
      <c r="L130" s="1"/>
      <c r="M130" s="1"/>
      <c r="N130" s="66">
        <f t="shared" si="4"/>
        <v>6</v>
      </c>
    </row>
    <row r="131" spans="3:14" ht="15.75">
      <c r="C131" s="58" t="s">
        <v>252</v>
      </c>
      <c r="D131" s="62" t="s">
        <v>268</v>
      </c>
      <c r="E131" s="54" t="s">
        <v>104</v>
      </c>
      <c r="F131" s="1">
        <v>3</v>
      </c>
      <c r="G131" s="1">
        <v>2</v>
      </c>
      <c r="H131" s="1">
        <v>1</v>
      </c>
      <c r="I131" s="1">
        <v>0</v>
      </c>
      <c r="J131" s="1"/>
      <c r="K131" s="1"/>
      <c r="L131" s="1"/>
      <c r="M131" s="1"/>
      <c r="N131" s="66">
        <f t="shared" si="4"/>
        <v>6</v>
      </c>
    </row>
    <row r="132" spans="3:14" ht="15.75">
      <c r="C132" s="58" t="s">
        <v>251</v>
      </c>
      <c r="D132" s="62" t="s">
        <v>268</v>
      </c>
      <c r="E132" s="54" t="s">
        <v>103</v>
      </c>
      <c r="F132" s="1">
        <v>0</v>
      </c>
      <c r="G132" s="1">
        <v>1</v>
      </c>
      <c r="H132" s="1">
        <v>1</v>
      </c>
      <c r="I132" s="1">
        <v>1</v>
      </c>
      <c r="J132" s="1"/>
      <c r="K132" s="1"/>
      <c r="L132" s="1"/>
      <c r="M132" s="1"/>
      <c r="N132" s="66">
        <f t="shared" si="4"/>
        <v>3</v>
      </c>
    </row>
    <row r="133" spans="3:14" ht="15.75">
      <c r="C133" s="58" t="s">
        <v>249</v>
      </c>
      <c r="D133" s="62" t="s">
        <v>268</v>
      </c>
      <c r="E133" s="54" t="s">
        <v>107</v>
      </c>
      <c r="F133" s="1">
        <v>0</v>
      </c>
      <c r="G133" s="1">
        <v>2</v>
      </c>
      <c r="H133" s="1">
        <v>1</v>
      </c>
      <c r="I133" s="1">
        <v>0</v>
      </c>
      <c r="J133" s="1"/>
      <c r="K133" s="1"/>
      <c r="L133" s="1"/>
      <c r="M133" s="1"/>
      <c r="N133" s="66">
        <f t="shared" si="4"/>
        <v>3</v>
      </c>
    </row>
    <row r="134" spans="3:14" ht="15.75">
      <c r="C134" s="58" t="s">
        <v>261</v>
      </c>
      <c r="D134" s="62" t="s">
        <v>268</v>
      </c>
      <c r="E134" s="54" t="s">
        <v>107</v>
      </c>
      <c r="F134" s="1">
        <v>0</v>
      </c>
      <c r="G134" s="1">
        <v>3</v>
      </c>
      <c r="H134" s="1">
        <v>0</v>
      </c>
      <c r="I134" s="1">
        <v>0</v>
      </c>
      <c r="J134" s="1"/>
      <c r="K134" s="1"/>
      <c r="L134" s="1"/>
      <c r="M134" s="1"/>
      <c r="N134" s="66">
        <f t="shared" si="4"/>
        <v>3</v>
      </c>
    </row>
    <row r="135" spans="3:14" ht="15.75">
      <c r="C135" s="58" t="s">
        <v>259</v>
      </c>
      <c r="D135" s="62" t="s">
        <v>268</v>
      </c>
      <c r="E135" s="54" t="s">
        <v>106</v>
      </c>
      <c r="F135" s="1">
        <v>0</v>
      </c>
      <c r="G135" s="1">
        <v>1</v>
      </c>
      <c r="H135" s="1">
        <v>1</v>
      </c>
      <c r="I135" s="1">
        <v>0</v>
      </c>
      <c r="J135" s="1"/>
      <c r="K135" s="1"/>
      <c r="L135" s="1"/>
      <c r="M135" s="1"/>
      <c r="N135" s="66">
        <f t="shared" si="4"/>
        <v>2</v>
      </c>
    </row>
    <row r="136" spans="3:14" ht="15.75">
      <c r="C136" s="58" t="s">
        <v>255</v>
      </c>
      <c r="D136" s="62" t="s">
        <v>268</v>
      </c>
      <c r="E136" s="54" t="s">
        <v>107</v>
      </c>
      <c r="F136" s="1">
        <v>1</v>
      </c>
      <c r="G136" s="1">
        <v>1</v>
      </c>
      <c r="H136" s="1">
        <v>0</v>
      </c>
      <c r="I136" s="1">
        <v>0</v>
      </c>
      <c r="J136" s="1"/>
      <c r="K136" s="1"/>
      <c r="L136" s="1"/>
      <c r="M136" s="1"/>
      <c r="N136" s="66">
        <f t="shared" si="4"/>
        <v>2</v>
      </c>
    </row>
    <row r="137" spans="3:14" ht="15.75">
      <c r="C137" s="58" t="s">
        <v>256</v>
      </c>
      <c r="D137" s="62" t="s">
        <v>268</v>
      </c>
      <c r="E137" s="54" t="s">
        <v>102</v>
      </c>
      <c r="F137" s="1">
        <v>1</v>
      </c>
      <c r="G137" s="1">
        <v>0</v>
      </c>
      <c r="H137" s="1">
        <v>0</v>
      </c>
      <c r="I137" s="1">
        <v>0</v>
      </c>
      <c r="J137" s="1"/>
      <c r="K137" s="1"/>
      <c r="L137" s="1"/>
      <c r="M137" s="1"/>
      <c r="N137" s="66">
        <f t="shared" si="4"/>
        <v>1</v>
      </c>
    </row>
    <row r="138" spans="3:14" ht="15.75">
      <c r="C138" s="58" t="s">
        <v>263</v>
      </c>
      <c r="D138" s="62" t="s">
        <v>268</v>
      </c>
      <c r="E138" s="54" t="s">
        <v>103</v>
      </c>
      <c r="F138" s="1">
        <v>1</v>
      </c>
      <c r="G138" s="1">
        <v>0</v>
      </c>
      <c r="H138" s="1">
        <v>0</v>
      </c>
      <c r="I138" s="1">
        <v>0</v>
      </c>
      <c r="J138" s="1"/>
      <c r="K138" s="1"/>
      <c r="L138" s="1"/>
      <c r="M138" s="1"/>
      <c r="N138" s="66">
        <f t="shared" si="4"/>
        <v>1</v>
      </c>
    </row>
    <row r="139" spans="3:14" ht="15.75">
      <c r="C139" s="58" t="s">
        <v>258</v>
      </c>
      <c r="D139" s="62" t="s">
        <v>268</v>
      </c>
      <c r="E139" s="54" t="s">
        <v>104</v>
      </c>
      <c r="F139" s="1">
        <v>0</v>
      </c>
      <c r="G139" s="1">
        <v>1</v>
      </c>
      <c r="H139" s="1">
        <v>0</v>
      </c>
      <c r="I139" s="1">
        <v>0</v>
      </c>
      <c r="J139" s="1"/>
      <c r="K139" s="1"/>
      <c r="L139" s="1"/>
      <c r="M139" s="1"/>
      <c r="N139" s="66">
        <f t="shared" si="4"/>
        <v>1</v>
      </c>
    </row>
    <row r="140" spans="3:14" ht="15.75">
      <c r="C140" s="58" t="s">
        <v>264</v>
      </c>
      <c r="D140" s="62" t="s">
        <v>268</v>
      </c>
      <c r="E140" s="54" t="s">
        <v>104</v>
      </c>
      <c r="F140" s="1">
        <v>0</v>
      </c>
      <c r="G140" s="1">
        <v>0</v>
      </c>
      <c r="H140" s="1">
        <v>0</v>
      </c>
      <c r="I140" s="1">
        <v>0</v>
      </c>
      <c r="J140" s="1"/>
      <c r="K140" s="1"/>
      <c r="L140" s="1"/>
      <c r="M140" s="1"/>
      <c r="N140" s="66">
        <f t="shared" si="4"/>
        <v>0</v>
      </c>
    </row>
    <row r="141" spans="3:14" ht="15.75">
      <c r="C141" s="58" t="s">
        <v>253</v>
      </c>
      <c r="D141" s="62" t="s">
        <v>268</v>
      </c>
      <c r="E141" s="54" t="s">
        <v>106</v>
      </c>
      <c r="F141" s="1">
        <v>0</v>
      </c>
      <c r="G141" s="1">
        <v>0</v>
      </c>
      <c r="H141" s="1">
        <v>0</v>
      </c>
      <c r="I141" s="1">
        <v>0</v>
      </c>
      <c r="J141" s="1"/>
      <c r="K141" s="1"/>
      <c r="L141" s="1"/>
      <c r="M141" s="1"/>
      <c r="N141" s="66">
        <f t="shared" si="4"/>
        <v>0</v>
      </c>
    </row>
    <row r="142" spans="3:14" ht="15.75">
      <c r="C142" s="58" t="s">
        <v>260</v>
      </c>
      <c r="D142" s="62" t="s">
        <v>268</v>
      </c>
      <c r="E142" s="54" t="s">
        <v>105</v>
      </c>
      <c r="F142" s="1">
        <v>0</v>
      </c>
      <c r="G142" s="1">
        <v>0</v>
      </c>
      <c r="H142" s="1">
        <v>0</v>
      </c>
      <c r="I142" s="1">
        <v>0</v>
      </c>
      <c r="J142" s="1"/>
      <c r="K142" s="1"/>
      <c r="L142" s="1"/>
      <c r="M142" s="1"/>
      <c r="N142" s="66">
        <f t="shared" si="4"/>
        <v>0</v>
      </c>
    </row>
    <row r="143" spans="3:14" ht="15.75">
      <c r="C143" s="64" t="s">
        <v>272</v>
      </c>
      <c r="D143" s="65" t="s">
        <v>284</v>
      </c>
      <c r="E143" s="63" t="s">
        <v>111</v>
      </c>
      <c r="F143" s="1">
        <v>1</v>
      </c>
      <c r="G143" s="1">
        <v>3</v>
      </c>
      <c r="H143" s="1">
        <v>6</v>
      </c>
      <c r="I143" s="1">
        <v>2</v>
      </c>
      <c r="J143" s="1"/>
      <c r="K143" s="1"/>
      <c r="L143" s="1"/>
      <c r="M143" s="1"/>
      <c r="N143" s="66">
        <f t="shared" si="4"/>
        <v>12</v>
      </c>
    </row>
    <row r="144" spans="3:14" ht="15.75">
      <c r="C144" s="64" t="s">
        <v>273</v>
      </c>
      <c r="D144" s="65" t="s">
        <v>284</v>
      </c>
      <c r="E144" s="63" t="s">
        <v>108</v>
      </c>
      <c r="F144" s="1">
        <v>3</v>
      </c>
      <c r="G144" s="1">
        <v>4</v>
      </c>
      <c r="H144" s="1">
        <v>1</v>
      </c>
      <c r="I144" s="1">
        <v>2</v>
      </c>
      <c r="J144" s="1"/>
      <c r="K144" s="1"/>
      <c r="L144" s="1"/>
      <c r="M144" s="1"/>
      <c r="N144" s="66">
        <f t="shared" si="4"/>
        <v>10</v>
      </c>
    </row>
    <row r="145" spans="3:14" ht="15.75">
      <c r="C145" s="64" t="s">
        <v>279</v>
      </c>
      <c r="D145" s="65" t="s">
        <v>284</v>
      </c>
      <c r="E145" s="63" t="s">
        <v>111</v>
      </c>
      <c r="F145" s="1">
        <v>5</v>
      </c>
      <c r="G145" s="1">
        <v>2</v>
      </c>
      <c r="H145" s="1">
        <v>1</v>
      </c>
      <c r="I145" s="1">
        <v>2</v>
      </c>
      <c r="J145" s="1"/>
      <c r="K145" s="1"/>
      <c r="L145" s="1"/>
      <c r="M145" s="1"/>
      <c r="N145" s="66">
        <f t="shared" si="4"/>
        <v>10</v>
      </c>
    </row>
    <row r="146" spans="3:14" ht="15.75">
      <c r="C146" s="64" t="s">
        <v>270</v>
      </c>
      <c r="D146" s="65" t="s">
        <v>284</v>
      </c>
      <c r="E146" s="63" t="s">
        <v>109</v>
      </c>
      <c r="F146" s="1">
        <v>2</v>
      </c>
      <c r="G146" s="1">
        <v>4</v>
      </c>
      <c r="H146" s="1">
        <v>2</v>
      </c>
      <c r="I146" s="1">
        <v>1</v>
      </c>
      <c r="J146" s="1"/>
      <c r="K146" s="1"/>
      <c r="L146" s="1"/>
      <c r="M146" s="1"/>
      <c r="N146" s="66">
        <f t="shared" si="4"/>
        <v>9</v>
      </c>
    </row>
    <row r="147" spans="3:14" ht="15.75">
      <c r="C147" s="64" t="s">
        <v>292</v>
      </c>
      <c r="D147" s="65" t="s">
        <v>284</v>
      </c>
      <c r="E147" s="63" t="s">
        <v>110</v>
      </c>
      <c r="F147" s="1">
        <v>2</v>
      </c>
      <c r="G147" s="1">
        <v>1</v>
      </c>
      <c r="H147" s="1">
        <v>6</v>
      </c>
      <c r="I147" s="1">
        <v>0</v>
      </c>
      <c r="J147" s="1"/>
      <c r="K147" s="1"/>
      <c r="L147" s="1"/>
      <c r="M147" s="1"/>
      <c r="N147" s="66">
        <f t="shared" si="4"/>
        <v>9</v>
      </c>
    </row>
    <row r="148" spans="3:14" ht="15.75">
      <c r="C148" s="64" t="s">
        <v>274</v>
      </c>
      <c r="D148" s="65" t="s">
        <v>284</v>
      </c>
      <c r="E148" s="63" t="s">
        <v>109</v>
      </c>
      <c r="F148" s="1">
        <v>2</v>
      </c>
      <c r="G148" s="1">
        <v>1</v>
      </c>
      <c r="H148" s="1">
        <v>0</v>
      </c>
      <c r="I148" s="1">
        <v>5</v>
      </c>
      <c r="J148" s="1"/>
      <c r="K148" s="1"/>
      <c r="L148" s="1"/>
      <c r="M148" s="1"/>
      <c r="N148" s="66">
        <f t="shared" si="4"/>
        <v>8</v>
      </c>
    </row>
    <row r="149" spans="3:14" ht="15.75">
      <c r="C149" s="64" t="s">
        <v>280</v>
      </c>
      <c r="D149" s="65" t="s">
        <v>284</v>
      </c>
      <c r="E149" s="63" t="s">
        <v>108</v>
      </c>
      <c r="F149" s="1">
        <v>1</v>
      </c>
      <c r="G149" s="1">
        <v>4</v>
      </c>
      <c r="H149" s="1">
        <v>1</v>
      </c>
      <c r="I149" s="1">
        <v>1</v>
      </c>
      <c r="J149" s="1"/>
      <c r="K149" s="1"/>
      <c r="L149" s="1"/>
      <c r="M149" s="1"/>
      <c r="N149" s="66">
        <f t="shared" si="4"/>
        <v>7</v>
      </c>
    </row>
    <row r="150" spans="3:14" ht="15.75">
      <c r="C150" s="64" t="s">
        <v>269</v>
      </c>
      <c r="D150" s="65" t="s">
        <v>284</v>
      </c>
      <c r="E150" s="63" t="s">
        <v>108</v>
      </c>
      <c r="F150" s="1">
        <v>1</v>
      </c>
      <c r="G150" s="1">
        <v>0</v>
      </c>
      <c r="H150" s="1">
        <v>3</v>
      </c>
      <c r="I150" s="1">
        <v>0</v>
      </c>
      <c r="J150" s="1"/>
      <c r="K150" s="1"/>
      <c r="L150" s="1"/>
      <c r="M150" s="1"/>
      <c r="N150" s="66">
        <f t="shared" si="4"/>
        <v>4</v>
      </c>
    </row>
    <row r="151" spans="3:14" ht="15.75">
      <c r="C151" s="64" t="s">
        <v>281</v>
      </c>
      <c r="D151" s="65" t="s">
        <v>284</v>
      </c>
      <c r="E151" s="63" t="s">
        <v>109</v>
      </c>
      <c r="F151" s="1">
        <v>1</v>
      </c>
      <c r="G151" s="1">
        <v>0</v>
      </c>
      <c r="H151" s="1">
        <v>1</v>
      </c>
      <c r="I151" s="1">
        <v>1</v>
      </c>
      <c r="J151" s="1"/>
      <c r="K151" s="1"/>
      <c r="L151" s="1"/>
      <c r="M151" s="1"/>
      <c r="N151" s="66">
        <f t="shared" si="4"/>
        <v>3</v>
      </c>
    </row>
    <row r="152" spans="3:14" ht="15.75">
      <c r="C152" s="64" t="s">
        <v>282</v>
      </c>
      <c r="D152" s="65" t="s">
        <v>284</v>
      </c>
      <c r="E152" s="63" t="s">
        <v>110</v>
      </c>
      <c r="F152" s="1">
        <v>0</v>
      </c>
      <c r="G152" s="1">
        <v>0</v>
      </c>
      <c r="H152" s="1">
        <v>0</v>
      </c>
      <c r="I152" s="1">
        <v>1</v>
      </c>
      <c r="J152" s="1"/>
      <c r="K152" s="1"/>
      <c r="L152" s="1"/>
      <c r="M152" s="1"/>
      <c r="N152" s="66">
        <f t="shared" si="4"/>
        <v>1</v>
      </c>
    </row>
    <row r="153" spans="3:14" ht="15.75">
      <c r="C153" s="64" t="s">
        <v>276</v>
      </c>
      <c r="D153" s="65" t="s">
        <v>284</v>
      </c>
      <c r="E153" s="63" t="s">
        <v>111</v>
      </c>
      <c r="F153" s="1">
        <v>0</v>
      </c>
      <c r="G153" s="1">
        <v>1</v>
      </c>
      <c r="H153" s="1">
        <v>0</v>
      </c>
      <c r="I153" s="1">
        <v>0</v>
      </c>
      <c r="J153" s="1"/>
      <c r="K153" s="1"/>
      <c r="L153" s="1"/>
      <c r="M153" s="1"/>
      <c r="N153" s="66">
        <f t="shared" si="4"/>
        <v>1</v>
      </c>
    </row>
    <row r="154" spans="3:14" ht="15.75">
      <c r="C154" s="64" t="s">
        <v>277</v>
      </c>
      <c r="D154" s="65" t="s">
        <v>284</v>
      </c>
      <c r="E154" s="63" t="s">
        <v>108</v>
      </c>
      <c r="F154" s="1">
        <v>0</v>
      </c>
      <c r="G154" s="1">
        <v>0</v>
      </c>
      <c r="H154" s="1">
        <v>0</v>
      </c>
      <c r="I154" s="1">
        <v>0</v>
      </c>
      <c r="J154" s="1"/>
      <c r="K154" s="1"/>
      <c r="L154" s="1"/>
      <c r="M154" s="1"/>
      <c r="N154" s="66">
        <f t="shared" si="4"/>
        <v>0</v>
      </c>
    </row>
    <row r="155" spans="3:14" ht="15.75">
      <c r="C155" s="64" t="s">
        <v>278</v>
      </c>
      <c r="D155" s="65" t="s">
        <v>284</v>
      </c>
      <c r="E155" s="63" t="s">
        <v>109</v>
      </c>
      <c r="F155" s="1">
        <v>0</v>
      </c>
      <c r="G155" s="1">
        <v>0</v>
      </c>
      <c r="H155" s="1">
        <v>0</v>
      </c>
      <c r="I155" s="1">
        <v>0</v>
      </c>
      <c r="J155" s="1"/>
      <c r="K155" s="1"/>
      <c r="L155" s="1"/>
      <c r="M155" s="1"/>
      <c r="N155" s="66">
        <f t="shared" si="4"/>
        <v>0</v>
      </c>
    </row>
    <row r="156" spans="3:14" ht="15.75">
      <c r="C156" s="64" t="s">
        <v>271</v>
      </c>
      <c r="D156" s="65" t="s">
        <v>284</v>
      </c>
      <c r="E156" s="63" t="s">
        <v>110</v>
      </c>
      <c r="F156" s="1">
        <v>0</v>
      </c>
      <c r="G156" s="1">
        <v>0</v>
      </c>
      <c r="H156" s="1">
        <v>0</v>
      </c>
      <c r="I156" s="1">
        <v>0</v>
      </c>
      <c r="J156" s="1"/>
      <c r="K156" s="1"/>
      <c r="L156" s="1"/>
      <c r="M156" s="1"/>
      <c r="N156" s="66">
        <f t="shared" si="4"/>
        <v>0</v>
      </c>
    </row>
    <row r="157" spans="3:14" ht="15.75">
      <c r="C157" s="64" t="s">
        <v>275</v>
      </c>
      <c r="D157" s="65" t="s">
        <v>284</v>
      </c>
      <c r="E157" s="63" t="s">
        <v>110</v>
      </c>
      <c r="F157" s="1">
        <v>0</v>
      </c>
      <c r="G157" s="1">
        <v>0</v>
      </c>
      <c r="H157" s="1">
        <v>0</v>
      </c>
      <c r="I157" s="1">
        <v>0</v>
      </c>
      <c r="J157" s="1"/>
      <c r="K157" s="1"/>
      <c r="L157" s="1"/>
      <c r="M157" s="1"/>
      <c r="N157" s="66">
        <f t="shared" si="4"/>
        <v>0</v>
      </c>
    </row>
    <row r="158" spans="3:14" ht="15.75">
      <c r="C158" s="64" t="s">
        <v>283</v>
      </c>
      <c r="D158" s="65" t="s">
        <v>284</v>
      </c>
      <c r="E158" s="63" t="s">
        <v>111</v>
      </c>
      <c r="F158" s="1">
        <v>0</v>
      </c>
      <c r="G158" s="1">
        <v>0</v>
      </c>
      <c r="H158" s="1">
        <v>0</v>
      </c>
      <c r="I158" s="1">
        <v>0</v>
      </c>
      <c r="J158" s="1"/>
      <c r="K158" s="1"/>
      <c r="L158" s="1"/>
      <c r="M158" s="1"/>
      <c r="N158" s="66">
        <f t="shared" si="4"/>
        <v>0</v>
      </c>
    </row>
  </sheetData>
  <sheetProtection/>
  <autoFilter ref="D2:D158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2:O42"/>
  <sheetViews>
    <sheetView zoomScale="60" zoomScaleNormal="60" zoomScalePageLayoutView="0" workbookViewId="0" topLeftCell="A10">
      <selection activeCell="F38" sqref="F38"/>
    </sheetView>
  </sheetViews>
  <sheetFormatPr defaultColWidth="9.140625" defaultRowHeight="15"/>
  <cols>
    <col min="1" max="1" width="9.140625" style="1" customWidth="1"/>
    <col min="2" max="2" width="6.8515625" style="1" customWidth="1"/>
    <col min="3" max="3" width="24.421875" style="0" bestFit="1" customWidth="1"/>
    <col min="4" max="4" width="5.8515625" style="1" customWidth="1"/>
    <col min="5" max="5" width="5.421875" style="1" customWidth="1"/>
    <col min="6" max="6" width="24.421875" style="0" bestFit="1" customWidth="1"/>
    <col min="7" max="7" width="56.8515625" style="0" bestFit="1" customWidth="1"/>
    <col min="8" max="8" width="22.421875" style="0" customWidth="1"/>
    <col min="9" max="9" width="4.57421875" style="1" customWidth="1"/>
    <col min="10" max="10" width="9.140625" style="1" customWidth="1"/>
    <col min="11" max="11" width="11.140625" style="0" customWidth="1"/>
    <col min="12" max="12" width="4.28125" style="0" customWidth="1"/>
    <col min="13" max="13" width="24.28125" style="0" bestFit="1" customWidth="1"/>
    <col min="14" max="14" width="23.140625" style="0" bestFit="1" customWidth="1"/>
  </cols>
  <sheetData>
    <row r="2" spans="3:15" ht="15" customHeight="1">
      <c r="C2" s="221" t="s">
        <v>7</v>
      </c>
      <c r="F2" s="221" t="s">
        <v>8</v>
      </c>
      <c r="J2" s="223" t="s">
        <v>20</v>
      </c>
      <c r="K2" s="224"/>
      <c r="N2" s="223" t="s">
        <v>21</v>
      </c>
      <c r="O2" s="224"/>
    </row>
    <row r="3" spans="3:15" ht="15" customHeight="1">
      <c r="C3" s="222"/>
      <c r="F3" s="222"/>
      <c r="J3" s="225"/>
      <c r="K3" s="226"/>
      <c r="N3" s="225"/>
      <c r="O3" s="226"/>
    </row>
    <row r="4" spans="2:15" ht="15" customHeight="1">
      <c r="B4" s="78" t="s">
        <v>29</v>
      </c>
      <c r="C4" s="140" t="s">
        <v>387</v>
      </c>
      <c r="D4" s="42"/>
      <c r="E4" s="78" t="s">
        <v>27</v>
      </c>
      <c r="F4" s="139" t="s">
        <v>390</v>
      </c>
      <c r="I4" s="78" t="s">
        <v>39</v>
      </c>
      <c r="J4" s="141" t="s">
        <v>396</v>
      </c>
      <c r="K4" s="141"/>
      <c r="M4" s="131" t="s">
        <v>43</v>
      </c>
      <c r="N4" s="142" t="s">
        <v>400</v>
      </c>
      <c r="O4" s="142"/>
    </row>
    <row r="5" spans="2:15" ht="15" customHeight="1">
      <c r="B5" s="78" t="s">
        <v>33</v>
      </c>
      <c r="C5" s="140" t="s">
        <v>388</v>
      </c>
      <c r="D5" s="42"/>
      <c r="E5" s="78" t="s">
        <v>31</v>
      </c>
      <c r="F5" s="139" t="s">
        <v>391</v>
      </c>
      <c r="I5" s="78" t="s">
        <v>38</v>
      </c>
      <c r="J5" s="141" t="s">
        <v>397</v>
      </c>
      <c r="K5" s="141"/>
      <c r="M5" s="131" t="s">
        <v>37</v>
      </c>
      <c r="N5" s="142" t="s">
        <v>401</v>
      </c>
      <c r="O5" s="142"/>
    </row>
    <row r="6" spans="2:15" ht="15">
      <c r="B6" s="78" t="s">
        <v>36</v>
      </c>
      <c r="C6" s="140">
        <v>2</v>
      </c>
      <c r="D6" s="42"/>
      <c r="E6" s="78" t="s">
        <v>35</v>
      </c>
      <c r="F6" s="139" t="s">
        <v>392</v>
      </c>
      <c r="I6" s="78" t="s">
        <v>40</v>
      </c>
      <c r="J6" s="141" t="s">
        <v>398</v>
      </c>
      <c r="K6" s="141"/>
      <c r="M6" s="131" t="s">
        <v>44</v>
      </c>
      <c r="N6" s="142" t="s">
        <v>402</v>
      </c>
      <c r="O6" s="142"/>
    </row>
    <row r="7" spans="2:15" ht="15">
      <c r="B7" s="78" t="s">
        <v>34</v>
      </c>
      <c r="C7" s="140" t="s">
        <v>389</v>
      </c>
      <c r="D7" s="42"/>
      <c r="E7" s="78" t="s">
        <v>32</v>
      </c>
      <c r="F7" s="139" t="s">
        <v>393</v>
      </c>
      <c r="I7" s="78" t="s">
        <v>41</v>
      </c>
      <c r="J7" s="141" t="s">
        <v>399</v>
      </c>
      <c r="K7" s="141"/>
      <c r="M7" s="131" t="s">
        <v>45</v>
      </c>
      <c r="N7" s="142" t="s">
        <v>403</v>
      </c>
      <c r="O7" s="142"/>
    </row>
    <row r="8" spans="2:15" ht="15">
      <c r="B8" s="78" t="s">
        <v>30</v>
      </c>
      <c r="C8" s="140" t="s">
        <v>395</v>
      </c>
      <c r="D8" s="42"/>
      <c r="E8" s="78" t="s">
        <v>28</v>
      </c>
      <c r="F8" s="139" t="s">
        <v>394</v>
      </c>
      <c r="I8" s="78" t="s">
        <v>42</v>
      </c>
      <c r="J8" s="220"/>
      <c r="K8" s="220"/>
      <c r="L8" s="136"/>
      <c r="M8" s="131" t="s">
        <v>46</v>
      </c>
      <c r="N8" s="142" t="s">
        <v>404</v>
      </c>
      <c r="O8" s="142"/>
    </row>
    <row r="10" spans="7:9" ht="15">
      <c r="G10" s="79" t="s">
        <v>301</v>
      </c>
      <c r="I10"/>
    </row>
    <row r="11" spans="7:9" ht="15">
      <c r="G11" s="79" t="s">
        <v>285</v>
      </c>
      <c r="I11"/>
    </row>
    <row r="12" ht="15">
      <c r="G12" t="s">
        <v>286</v>
      </c>
    </row>
    <row r="15" spans="4:13" ht="15" customHeight="1">
      <c r="D15" s="227" t="s">
        <v>302</v>
      </c>
      <c r="E15" s="228"/>
      <c r="F15" s="228"/>
      <c r="K15" s="227" t="s">
        <v>303</v>
      </c>
      <c r="L15" s="228"/>
      <c r="M15" s="228"/>
    </row>
    <row r="16" spans="4:13" ht="15" customHeight="1">
      <c r="D16" s="228"/>
      <c r="E16" s="228"/>
      <c r="F16" s="228"/>
      <c r="K16" s="228"/>
      <c r="L16" s="228"/>
      <c r="M16" s="228"/>
    </row>
    <row r="17" spans="2:14" ht="15">
      <c r="B17" s="229" t="s">
        <v>304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</row>
    <row r="18" spans="1:15" ht="15">
      <c r="A18" s="85" t="s">
        <v>74</v>
      </c>
      <c r="B18" s="80" t="s">
        <v>70</v>
      </c>
      <c r="C18" s="81" t="s">
        <v>71</v>
      </c>
      <c r="D18" s="81"/>
      <c r="E18" s="81"/>
      <c r="F18" s="81" t="s">
        <v>72</v>
      </c>
      <c r="G18" s="81" t="s">
        <v>72</v>
      </c>
      <c r="H18" s="82" t="s">
        <v>73</v>
      </c>
      <c r="I18" s="81" t="s">
        <v>74</v>
      </c>
      <c r="J18" s="80" t="s">
        <v>70</v>
      </c>
      <c r="K18" s="81" t="s">
        <v>71</v>
      </c>
      <c r="L18" s="81"/>
      <c r="M18" s="81" t="s">
        <v>72</v>
      </c>
      <c r="N18" s="81" t="s">
        <v>72</v>
      </c>
      <c r="O18" s="81" t="s">
        <v>73</v>
      </c>
    </row>
    <row r="19" spans="1:15" ht="15">
      <c r="A19" s="77" t="s">
        <v>9</v>
      </c>
      <c r="B19" s="163">
        <v>0.3333333333333333</v>
      </c>
      <c r="C19" s="159" t="s">
        <v>311</v>
      </c>
      <c r="D19" s="160"/>
      <c r="E19" s="160"/>
      <c r="F19" s="161" t="s">
        <v>388</v>
      </c>
      <c r="G19" s="161">
        <v>1234</v>
      </c>
      <c r="H19" s="118"/>
      <c r="I19" s="77" t="s">
        <v>9</v>
      </c>
      <c r="J19" s="133">
        <v>0.3333333333333333</v>
      </c>
      <c r="K19" s="166" t="s">
        <v>374</v>
      </c>
      <c r="L19" s="166"/>
      <c r="M19" s="166" t="s">
        <v>396</v>
      </c>
      <c r="N19" s="166" t="s">
        <v>399</v>
      </c>
      <c r="O19" s="83"/>
    </row>
    <row r="20" spans="1:15" ht="15">
      <c r="A20" s="77" t="s">
        <v>10</v>
      </c>
      <c r="B20" s="44">
        <v>0.34375</v>
      </c>
      <c r="C20" s="77" t="s">
        <v>381</v>
      </c>
      <c r="D20" s="42"/>
      <c r="E20" s="42"/>
      <c r="F20" s="144" t="s">
        <v>391</v>
      </c>
      <c r="G20" s="144" t="s">
        <v>394</v>
      </c>
      <c r="H20" s="118"/>
      <c r="I20" s="77" t="s">
        <v>10</v>
      </c>
      <c r="J20" s="44">
        <v>0.34375</v>
      </c>
      <c r="K20" s="168" t="s">
        <v>448</v>
      </c>
      <c r="L20" s="168"/>
      <c r="M20" s="168" t="s">
        <v>401</v>
      </c>
      <c r="N20" s="168" t="s">
        <v>404</v>
      </c>
      <c r="O20" s="83"/>
    </row>
    <row r="21" spans="1:15" ht="15">
      <c r="A21" s="77" t="s">
        <v>11</v>
      </c>
      <c r="B21" s="164">
        <v>0.3541666666666667</v>
      </c>
      <c r="C21" s="159" t="s">
        <v>313</v>
      </c>
      <c r="D21" s="160"/>
      <c r="E21" s="160"/>
      <c r="F21" s="161">
        <v>2</v>
      </c>
      <c r="G21" s="161" t="s">
        <v>389</v>
      </c>
      <c r="H21" s="118"/>
      <c r="I21" s="77" t="s">
        <v>11</v>
      </c>
      <c r="J21" s="133">
        <v>0.3541666666666667</v>
      </c>
      <c r="K21" s="168" t="s">
        <v>312</v>
      </c>
      <c r="L21" s="168"/>
      <c r="M21" s="168" t="s">
        <v>402</v>
      </c>
      <c r="N21" s="168" t="s">
        <v>403</v>
      </c>
      <c r="O21" s="83"/>
    </row>
    <row r="22" spans="1:15" ht="15">
      <c r="A22" s="77" t="s">
        <v>12</v>
      </c>
      <c r="B22" s="44">
        <v>0.3645833333333333</v>
      </c>
      <c r="C22" s="77" t="s">
        <v>379</v>
      </c>
      <c r="D22" s="42"/>
      <c r="E22" s="42"/>
      <c r="F22" s="144" t="s">
        <v>392</v>
      </c>
      <c r="G22" s="144" t="s">
        <v>393</v>
      </c>
      <c r="H22" s="118"/>
      <c r="I22" s="77" t="s">
        <v>12</v>
      </c>
      <c r="J22" s="44">
        <v>0.3645833333333333</v>
      </c>
      <c r="K22" s="166" t="s">
        <v>376</v>
      </c>
      <c r="L22" s="166"/>
      <c r="M22" s="166" t="s">
        <v>397</v>
      </c>
      <c r="N22" s="166" t="s">
        <v>398</v>
      </c>
      <c r="O22" s="83"/>
    </row>
    <row r="23" spans="1:15" ht="15">
      <c r="A23" s="77" t="s">
        <v>13</v>
      </c>
      <c r="B23" s="164">
        <v>0.375</v>
      </c>
      <c r="C23" s="159" t="s">
        <v>405</v>
      </c>
      <c r="D23" s="160"/>
      <c r="E23" s="160"/>
      <c r="F23" s="161">
        <v>1234</v>
      </c>
      <c r="G23" s="161" t="s">
        <v>387</v>
      </c>
      <c r="H23" s="118"/>
      <c r="I23" s="77" t="s">
        <v>13</v>
      </c>
      <c r="J23" s="133">
        <v>0.375</v>
      </c>
      <c r="K23" s="168" t="s">
        <v>449</v>
      </c>
      <c r="L23" s="168"/>
      <c r="M23" s="168" t="s">
        <v>404</v>
      </c>
      <c r="N23" s="168" t="s">
        <v>400</v>
      </c>
      <c r="O23" s="83"/>
    </row>
    <row r="24" spans="1:15" ht="15">
      <c r="A24" s="77" t="s">
        <v>75</v>
      </c>
      <c r="B24" s="44">
        <v>0.3854166666666667</v>
      </c>
      <c r="C24" s="77" t="s">
        <v>406</v>
      </c>
      <c r="D24" s="42"/>
      <c r="E24" s="42"/>
      <c r="F24" s="144" t="s">
        <v>394</v>
      </c>
      <c r="G24" s="144" t="s">
        <v>390</v>
      </c>
      <c r="H24" s="118"/>
      <c r="I24" s="77" t="s">
        <v>75</v>
      </c>
      <c r="J24" s="44">
        <v>0.3854166666666667</v>
      </c>
      <c r="K24" s="168" t="s">
        <v>377</v>
      </c>
      <c r="L24" s="168"/>
      <c r="M24" s="168" t="s">
        <v>401</v>
      </c>
      <c r="N24" s="168" t="s">
        <v>402</v>
      </c>
      <c r="O24" s="83"/>
    </row>
    <row r="25" spans="1:15" ht="15">
      <c r="A25" s="77" t="s">
        <v>76</v>
      </c>
      <c r="B25" s="164">
        <v>0.3958333333333333</v>
      </c>
      <c r="C25" s="159" t="s">
        <v>384</v>
      </c>
      <c r="D25" s="160"/>
      <c r="E25" s="160"/>
      <c r="F25" s="161" t="s">
        <v>388</v>
      </c>
      <c r="G25" s="161">
        <v>2</v>
      </c>
      <c r="H25" s="118"/>
      <c r="I25" s="77" t="s">
        <v>76</v>
      </c>
      <c r="J25" s="133">
        <v>0.3958333333333333</v>
      </c>
      <c r="K25" s="166" t="s">
        <v>450</v>
      </c>
      <c r="L25" s="166"/>
      <c r="M25" s="166" t="s">
        <v>398</v>
      </c>
      <c r="N25" s="166" t="s">
        <v>396</v>
      </c>
      <c r="O25" s="83"/>
    </row>
    <row r="26" spans="1:15" ht="15">
      <c r="A26" s="77" t="s">
        <v>77</v>
      </c>
      <c r="B26" s="44">
        <v>0.40625</v>
      </c>
      <c r="C26" s="77" t="s">
        <v>370</v>
      </c>
      <c r="D26" s="42"/>
      <c r="E26" s="42"/>
      <c r="F26" s="144" t="s">
        <v>391</v>
      </c>
      <c r="G26" s="144" t="s">
        <v>392</v>
      </c>
      <c r="H26" s="118"/>
      <c r="I26" s="77" t="s">
        <v>77</v>
      </c>
      <c r="J26" s="44">
        <v>0.40625</v>
      </c>
      <c r="K26" s="168" t="s">
        <v>375</v>
      </c>
      <c r="L26" s="168"/>
      <c r="M26" s="168" t="s">
        <v>400</v>
      </c>
      <c r="N26" s="168" t="s">
        <v>403</v>
      </c>
      <c r="O26" s="83"/>
    </row>
    <row r="27" spans="1:15" ht="15">
      <c r="A27" s="77" t="s">
        <v>14</v>
      </c>
      <c r="B27" s="164">
        <v>0.4166666666666667</v>
      </c>
      <c r="C27" s="159" t="s">
        <v>380</v>
      </c>
      <c r="D27" s="160"/>
      <c r="E27" s="160"/>
      <c r="F27" s="161" t="s">
        <v>387</v>
      </c>
      <c r="G27" s="161" t="s">
        <v>389</v>
      </c>
      <c r="H27" s="118"/>
      <c r="I27" s="77" t="s">
        <v>14</v>
      </c>
      <c r="J27" s="133">
        <v>0.4166666666666667</v>
      </c>
      <c r="K27" s="168" t="s">
        <v>451</v>
      </c>
      <c r="L27" s="168"/>
      <c r="M27" s="168" t="s">
        <v>404</v>
      </c>
      <c r="N27" s="168" t="s">
        <v>402</v>
      </c>
      <c r="O27" s="83"/>
    </row>
    <row r="28" spans="1:15" ht="15">
      <c r="A28" s="77" t="s">
        <v>78</v>
      </c>
      <c r="B28" s="44">
        <v>0.4270833333333333</v>
      </c>
      <c r="C28" s="77" t="s">
        <v>369</v>
      </c>
      <c r="D28" s="42"/>
      <c r="E28" s="42"/>
      <c r="F28" s="144" t="s">
        <v>390</v>
      </c>
      <c r="G28" s="144" t="s">
        <v>393</v>
      </c>
      <c r="H28" s="118"/>
      <c r="I28" s="77" t="s">
        <v>78</v>
      </c>
      <c r="J28" s="44">
        <v>0.4270833333333333</v>
      </c>
      <c r="K28" s="166" t="s">
        <v>308</v>
      </c>
      <c r="L28" s="166"/>
      <c r="M28" s="166" t="s">
        <v>397</v>
      </c>
      <c r="N28" s="166" t="s">
        <v>399</v>
      </c>
      <c r="O28" s="83"/>
    </row>
    <row r="29" spans="1:15" ht="15">
      <c r="A29" s="77" t="s">
        <v>79</v>
      </c>
      <c r="B29" s="164">
        <v>0.4375</v>
      </c>
      <c r="C29" s="159" t="s">
        <v>407</v>
      </c>
      <c r="D29" s="160"/>
      <c r="E29" s="160"/>
      <c r="F29" s="161">
        <v>1234</v>
      </c>
      <c r="G29" s="161">
        <v>2</v>
      </c>
      <c r="H29" s="118"/>
      <c r="I29" s="77" t="s">
        <v>79</v>
      </c>
      <c r="J29" s="133">
        <v>0.4375</v>
      </c>
      <c r="K29" s="168" t="s">
        <v>452</v>
      </c>
      <c r="L29" s="168"/>
      <c r="M29" s="168" t="s">
        <v>402</v>
      </c>
      <c r="N29" s="168" t="s">
        <v>400</v>
      </c>
      <c r="O29" s="83"/>
    </row>
    <row r="30" spans="1:15" ht="15">
      <c r="A30" s="77" t="s">
        <v>80</v>
      </c>
      <c r="B30" s="44">
        <v>0.4479166666666667</v>
      </c>
      <c r="C30" s="77" t="s">
        <v>408</v>
      </c>
      <c r="D30" s="42"/>
      <c r="E30" s="42"/>
      <c r="F30" s="144" t="s">
        <v>394</v>
      </c>
      <c r="G30" s="144" t="s">
        <v>392</v>
      </c>
      <c r="H30" s="118"/>
      <c r="I30" s="77" t="s">
        <v>80</v>
      </c>
      <c r="J30" s="44">
        <v>0.4479166666666667</v>
      </c>
      <c r="K30" s="168" t="s">
        <v>306</v>
      </c>
      <c r="L30" s="168"/>
      <c r="M30" s="168" t="s">
        <v>401</v>
      </c>
      <c r="N30" s="168" t="s">
        <v>403</v>
      </c>
      <c r="O30" s="83"/>
    </row>
    <row r="31" spans="1:15" ht="15">
      <c r="A31" s="77" t="s">
        <v>24</v>
      </c>
      <c r="B31" s="164">
        <v>0.4583333333333333</v>
      </c>
      <c r="C31" s="159" t="s">
        <v>382</v>
      </c>
      <c r="D31" s="160"/>
      <c r="E31" s="160"/>
      <c r="F31" s="161">
        <v>2</v>
      </c>
      <c r="G31" s="161" t="s">
        <v>387</v>
      </c>
      <c r="H31" s="118"/>
      <c r="I31" s="77" t="s">
        <v>24</v>
      </c>
      <c r="J31" s="44">
        <v>0.4583333333333333</v>
      </c>
      <c r="K31" s="166" t="s">
        <v>317</v>
      </c>
      <c r="L31" s="166"/>
      <c r="M31" s="166" t="s">
        <v>396</v>
      </c>
      <c r="N31" s="166" t="s">
        <v>397</v>
      </c>
      <c r="O31" s="83"/>
    </row>
    <row r="32" spans="1:15" ht="15">
      <c r="A32" s="77" t="s">
        <v>81</v>
      </c>
      <c r="B32" s="44">
        <v>0.46875</v>
      </c>
      <c r="C32" s="77" t="s">
        <v>409</v>
      </c>
      <c r="D32" s="42"/>
      <c r="E32" s="42"/>
      <c r="F32" s="144" t="s">
        <v>392</v>
      </c>
      <c r="G32" s="144" t="s">
        <v>390</v>
      </c>
      <c r="H32" s="118"/>
      <c r="I32" s="77" t="s">
        <v>81</v>
      </c>
      <c r="J32" s="44">
        <v>0.46875</v>
      </c>
      <c r="K32" s="168" t="s">
        <v>315</v>
      </c>
      <c r="L32" s="168"/>
      <c r="M32" s="168" t="s">
        <v>400</v>
      </c>
      <c r="N32" s="168" t="s">
        <v>401</v>
      </c>
      <c r="O32" s="83"/>
    </row>
    <row r="33" spans="1:15" ht="15">
      <c r="A33" s="77" t="s">
        <v>82</v>
      </c>
      <c r="B33" s="164">
        <v>0.4791666666666667</v>
      </c>
      <c r="C33" s="159" t="s">
        <v>307</v>
      </c>
      <c r="D33" s="162"/>
      <c r="E33" s="162"/>
      <c r="F33" s="161" t="s">
        <v>388</v>
      </c>
      <c r="G33" s="161" t="s">
        <v>389</v>
      </c>
      <c r="H33" s="137"/>
      <c r="I33" s="138"/>
      <c r="J33" s="138"/>
      <c r="K33" s="168" t="s">
        <v>453</v>
      </c>
      <c r="L33" s="168"/>
      <c r="M33" s="168" t="s">
        <v>403</v>
      </c>
      <c r="N33" s="168" t="s">
        <v>404</v>
      </c>
      <c r="O33" s="83"/>
    </row>
    <row r="34" spans="1:15" ht="15">
      <c r="A34" s="77" t="s">
        <v>83</v>
      </c>
      <c r="B34" s="44">
        <v>0.4895833333333333</v>
      </c>
      <c r="C34" s="77" t="s">
        <v>305</v>
      </c>
      <c r="D34" s="77"/>
      <c r="E34" s="77"/>
      <c r="F34" s="144" t="s">
        <v>391</v>
      </c>
      <c r="G34" s="144" t="s">
        <v>393</v>
      </c>
      <c r="H34" s="118"/>
      <c r="I34" s="77" t="s">
        <v>82</v>
      </c>
      <c r="J34" s="44">
        <v>0.4895833333333333</v>
      </c>
      <c r="K34" s="166" t="s">
        <v>314</v>
      </c>
      <c r="L34" s="166"/>
      <c r="M34" s="166" t="s">
        <v>398</v>
      </c>
      <c r="N34" s="166" t="s">
        <v>399</v>
      </c>
      <c r="O34" s="83"/>
    </row>
    <row r="35" spans="1:15" ht="15">
      <c r="A35" s="77" t="s">
        <v>25</v>
      </c>
      <c r="B35" s="164">
        <v>0.5</v>
      </c>
      <c r="C35" s="159" t="s">
        <v>316</v>
      </c>
      <c r="D35" s="162"/>
      <c r="E35" s="162"/>
      <c r="F35" s="161" t="s">
        <v>387</v>
      </c>
      <c r="G35" s="161" t="s">
        <v>388</v>
      </c>
      <c r="H35" s="118"/>
      <c r="I35" s="77" t="s">
        <v>83</v>
      </c>
      <c r="J35" s="44">
        <v>0.5</v>
      </c>
      <c r="K35" s="167" t="s">
        <v>385</v>
      </c>
      <c r="L35" s="160"/>
      <c r="M35" s="160" t="s">
        <v>389</v>
      </c>
      <c r="N35" s="161">
        <v>1234</v>
      </c>
      <c r="O35" s="83"/>
    </row>
    <row r="36" spans="1:15" ht="15">
      <c r="A36" s="77" t="s">
        <v>84</v>
      </c>
      <c r="B36" s="44">
        <v>0.5104166666666666</v>
      </c>
      <c r="C36" s="77" t="s">
        <v>378</v>
      </c>
      <c r="D36" s="77"/>
      <c r="E36" s="77"/>
      <c r="F36" s="144" t="s">
        <v>390</v>
      </c>
      <c r="G36" s="144" t="s">
        <v>391</v>
      </c>
      <c r="H36" s="118"/>
      <c r="I36" s="77" t="s">
        <v>25</v>
      </c>
      <c r="J36" s="44">
        <v>0.5104166666666666</v>
      </c>
      <c r="K36" s="42" t="s">
        <v>383</v>
      </c>
      <c r="L36" s="42"/>
      <c r="M36" s="42" t="s">
        <v>393</v>
      </c>
      <c r="N36" s="42" t="s">
        <v>394</v>
      </c>
      <c r="O36" s="83"/>
    </row>
    <row r="37" spans="1:15" ht="15">
      <c r="A37" s="77"/>
      <c r="B37" s="44">
        <v>0.5208333333333334</v>
      </c>
      <c r="C37" s="219" t="s">
        <v>26</v>
      </c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</row>
    <row r="38" spans="1:7" ht="15">
      <c r="A38" s="1" t="s">
        <v>85</v>
      </c>
      <c r="B38" s="44">
        <v>0.53125</v>
      </c>
      <c r="C38" s="77" t="s">
        <v>372</v>
      </c>
      <c r="D38" s="77"/>
      <c r="E38" s="77"/>
      <c r="F38" s="42"/>
      <c r="G38" s="42"/>
    </row>
    <row r="39" spans="1:7" ht="15">
      <c r="A39" s="1" t="s">
        <v>86</v>
      </c>
      <c r="B39" s="44">
        <v>0.5416666666666666</v>
      </c>
      <c r="C39" s="77" t="s">
        <v>373</v>
      </c>
      <c r="D39" s="77"/>
      <c r="E39" s="77"/>
      <c r="F39" s="42"/>
      <c r="G39" s="42"/>
    </row>
    <row r="40" spans="1:8" ht="15">
      <c r="A40" s="1" t="s">
        <v>318</v>
      </c>
      <c r="B40" s="44">
        <v>0.5520833333333334</v>
      </c>
      <c r="D40" s="77"/>
      <c r="E40" s="77"/>
      <c r="F40" s="77" t="s">
        <v>454</v>
      </c>
      <c r="G40" s="42" t="s">
        <v>410</v>
      </c>
      <c r="H40" t="s">
        <v>386</v>
      </c>
    </row>
    <row r="41" spans="1:8" ht="15">
      <c r="A41" s="1" t="s">
        <v>319</v>
      </c>
      <c r="B41" s="44">
        <v>0.5729166666666666</v>
      </c>
      <c r="D41" s="77"/>
      <c r="E41" s="77"/>
      <c r="F41" s="77" t="s">
        <v>455</v>
      </c>
      <c r="G41" s="42" t="s">
        <v>411</v>
      </c>
      <c r="H41" t="s">
        <v>69</v>
      </c>
    </row>
    <row r="42" spans="2:15" ht="15">
      <c r="B42" s="165">
        <v>0.5833333333333334</v>
      </c>
      <c r="C42" s="219" t="s">
        <v>87</v>
      </c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</row>
  </sheetData>
  <sheetProtection/>
  <mergeCells count="10">
    <mergeCell ref="C37:O37"/>
    <mergeCell ref="C42:O42"/>
    <mergeCell ref="J8:K8"/>
    <mergeCell ref="C2:C3"/>
    <mergeCell ref="F2:F3"/>
    <mergeCell ref="J2:K3"/>
    <mergeCell ref="N2:O3"/>
    <mergeCell ref="D15:F16"/>
    <mergeCell ref="B17:N17"/>
    <mergeCell ref="K15:M16"/>
  </mergeCells>
  <printOptions/>
  <pageMargins left="0.7" right="0.7" top="0.75" bottom="0.75" header="0.3" footer="0.3"/>
  <pageSetup fitToHeight="1" fitToWidth="1" horizontalDpi="600" verticalDpi="600" orientation="landscape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AE70"/>
  <sheetViews>
    <sheetView zoomScale="70" zoomScaleNormal="70" zoomScalePageLayoutView="0" workbookViewId="0" topLeftCell="A21">
      <selection activeCell="A31" sqref="A31:I39"/>
    </sheetView>
  </sheetViews>
  <sheetFormatPr defaultColWidth="9.140625" defaultRowHeight="15"/>
  <cols>
    <col min="1" max="1" width="27.57421875" style="0" bestFit="1" customWidth="1"/>
    <col min="12" max="12" width="0" style="0" hidden="1" customWidth="1"/>
    <col min="13" max="13" width="10.7109375" style="0" hidden="1" customWidth="1"/>
    <col min="14" max="20" width="9.140625" style="0" hidden="1" customWidth="1"/>
    <col min="21" max="21" width="15.28125" style="0" customWidth="1"/>
    <col min="22" max="22" width="26.140625" style="0" bestFit="1" customWidth="1"/>
  </cols>
  <sheetData>
    <row r="1" ht="15.75" thickBot="1"/>
    <row r="2" spans="1:30" ht="17.25" thickBot="1" thickTop="1">
      <c r="A2" s="3" t="s">
        <v>7</v>
      </c>
      <c r="B2" s="261" t="str">
        <f>A3</f>
        <v>BRÓDY THUNDER</v>
      </c>
      <c r="C2" s="261"/>
      <c r="D2" s="261" t="str">
        <f>A5</f>
        <v>VETÉSI "C"</v>
      </c>
      <c r="E2" s="261"/>
      <c r="F2" s="261" t="str">
        <f>A7</f>
        <v>LOVASSY FIUB VESZPRÉM</v>
      </c>
      <c r="G2" s="261"/>
      <c r="H2" s="270" t="str">
        <f>A9</f>
        <v>TÜRR "B"</v>
      </c>
      <c r="I2" s="270"/>
      <c r="J2" s="270" t="str">
        <f>A11</f>
        <v>SZTGYALB FIÚ B AJKA</v>
      </c>
      <c r="K2" s="270"/>
      <c r="L2" s="261">
        <f>A13</f>
        <v>0</v>
      </c>
      <c r="M2" s="261"/>
      <c r="N2" s="1"/>
      <c r="V2" s="6" t="s">
        <v>7</v>
      </c>
      <c r="W2" s="4" t="s">
        <v>1</v>
      </c>
      <c r="X2" s="4" t="s">
        <v>2</v>
      </c>
      <c r="Y2" s="4" t="s">
        <v>0</v>
      </c>
      <c r="Z2" s="4" t="s">
        <v>3</v>
      </c>
      <c r="AA2" s="4" t="s">
        <v>4</v>
      </c>
      <c r="AB2" s="4" t="s">
        <v>5</v>
      </c>
      <c r="AC2" s="4" t="s">
        <v>68</v>
      </c>
      <c r="AD2" s="5" t="s">
        <v>6</v>
      </c>
    </row>
    <row r="3" spans="1:31" ht="15.75" customHeight="1" thickTop="1">
      <c r="A3" s="265" t="s">
        <v>53</v>
      </c>
      <c r="B3" s="266"/>
      <c r="C3" s="267"/>
      <c r="D3" s="262">
        <v>9</v>
      </c>
      <c r="E3" s="263">
        <v>2</v>
      </c>
      <c r="F3" s="262">
        <v>1</v>
      </c>
      <c r="G3" s="263">
        <v>9</v>
      </c>
      <c r="H3" s="262">
        <v>2</v>
      </c>
      <c r="I3" s="263">
        <v>4</v>
      </c>
      <c r="J3" s="262">
        <v>7</v>
      </c>
      <c r="K3" s="263">
        <v>4</v>
      </c>
      <c r="L3" s="262"/>
      <c r="M3" s="263"/>
      <c r="N3" s="269">
        <f>IF(B3=C3,1,IF(B3&gt;C3,3,IF(B3&lt;C3,0)))</f>
        <v>1</v>
      </c>
      <c r="O3" s="269">
        <f>IF(D3=E3,1,IF(D3&gt;E3,3,IF(D3&lt;E3,0)))</f>
        <v>3</v>
      </c>
      <c r="P3" s="269">
        <f>IF(F3=G3,1,IF(F3&gt;G3,3,IF(F3&lt;G3,0)))</f>
        <v>0</v>
      </c>
      <c r="Q3" s="269">
        <f>IF(H3=I3,1,IF(H3&gt;I3,3,IF(H3&lt;I3,0)))</f>
        <v>0</v>
      </c>
      <c r="R3" s="269">
        <f>IF(J3=K3,1,IF(J3&gt;K3,3,IF(J3&lt;K3,0)))</f>
        <v>3</v>
      </c>
      <c r="S3" s="269">
        <f aca="true" t="shared" si="0" ref="S3:S14">IF(L3=M3,1,IF(L3&gt;M3,3,IF(L3&lt;M3,0)))</f>
        <v>1</v>
      </c>
      <c r="T3" s="269">
        <f>COUNTBLANK(B3:M3)/2</f>
        <v>2</v>
      </c>
      <c r="U3" s="2"/>
      <c r="V3" s="239" t="str">
        <f>A3</f>
        <v>BRÓDY THUNDER</v>
      </c>
      <c r="W3" s="238">
        <f>COUNT(B3:M3)/2</f>
        <v>4</v>
      </c>
      <c r="X3" s="238">
        <f>COUNTIF(N3:S3,3)</f>
        <v>2</v>
      </c>
      <c r="Y3" s="238">
        <f>COUNTIF(N3:S3,1)-T3</f>
        <v>0</v>
      </c>
      <c r="Z3" s="238">
        <f>COUNTIF(N3:S3,0)</f>
        <v>2</v>
      </c>
      <c r="AA3" s="238">
        <f>SUM(D3+F3+H3+J3+L3)</f>
        <v>19</v>
      </c>
      <c r="AB3" s="238">
        <f>SUM(E3+G3+I3+K3+M3)</f>
        <v>19</v>
      </c>
      <c r="AC3" s="233">
        <f>SUM(AA3-AB3)</f>
        <v>0</v>
      </c>
      <c r="AD3" s="236">
        <f>X3*2+Y3+Z3</f>
        <v>6</v>
      </c>
      <c r="AE3" s="235" t="s">
        <v>11</v>
      </c>
    </row>
    <row r="4" spans="1:31" ht="15" customHeight="1">
      <c r="A4" s="264"/>
      <c r="B4" s="268"/>
      <c r="C4" s="246"/>
      <c r="D4" s="257"/>
      <c r="E4" s="247"/>
      <c r="F4" s="257"/>
      <c r="G4" s="247"/>
      <c r="H4" s="257"/>
      <c r="I4" s="247"/>
      <c r="J4" s="257"/>
      <c r="K4" s="247"/>
      <c r="L4" s="257"/>
      <c r="M4" s="247"/>
      <c r="N4" s="269">
        <f>IF(F4=G4,1,IF(F4&gt;G4,3,IF(F4&lt;G4,0)))</f>
        <v>1</v>
      </c>
      <c r="O4" s="269">
        <f>IF(H4=I4,1,IF(H4&gt;I4,3,IF(H4&lt;I4,0)))</f>
        <v>1</v>
      </c>
      <c r="P4" s="269">
        <f>IF(I4=J4,1,IF(I4&gt;J4,3,IF(I4&lt;J4,0)))</f>
        <v>1</v>
      </c>
      <c r="Q4" s="269">
        <f>IF(J4=K4,1,IF(J4&gt;K4,3,IF(J4&lt;K4,0)))</f>
        <v>1</v>
      </c>
      <c r="R4" s="269">
        <f>IF(K4=L4,1,IF(K4&gt;L4,3,IF(K4&lt;L4,0)))</f>
        <v>1</v>
      </c>
      <c r="S4" s="269">
        <f t="shared" si="0"/>
        <v>1</v>
      </c>
      <c r="T4" s="269"/>
      <c r="U4" s="2"/>
      <c r="V4" s="239"/>
      <c r="W4" s="238"/>
      <c r="X4" s="238"/>
      <c r="Y4" s="238"/>
      <c r="Z4" s="238"/>
      <c r="AA4" s="238"/>
      <c r="AB4" s="238"/>
      <c r="AC4" s="233"/>
      <c r="AD4" s="236"/>
      <c r="AE4" s="235"/>
    </row>
    <row r="5" spans="1:31" ht="15" customHeight="1">
      <c r="A5" s="264" t="s">
        <v>412</v>
      </c>
      <c r="B5" s="243">
        <v>2</v>
      </c>
      <c r="C5" s="247">
        <v>9</v>
      </c>
      <c r="D5" s="244"/>
      <c r="E5" s="246"/>
      <c r="F5" s="257">
        <v>3</v>
      </c>
      <c r="G5" s="247">
        <v>10</v>
      </c>
      <c r="H5" s="257">
        <v>7</v>
      </c>
      <c r="I5" s="247">
        <v>13</v>
      </c>
      <c r="J5" s="257">
        <v>3</v>
      </c>
      <c r="K5" s="247">
        <v>5</v>
      </c>
      <c r="L5" s="257"/>
      <c r="M5" s="247"/>
      <c r="N5" s="269">
        <f>IF(B5=C5,1,IF(B5&gt;C5,3,IF(B5&lt;C5,0)))</f>
        <v>0</v>
      </c>
      <c r="O5" s="269">
        <f>IF(D5=E5,1,IF(D5&gt;E5,3,IF(D5&lt;E5,0)))</f>
        <v>1</v>
      </c>
      <c r="P5" s="269">
        <f>IF(F5=G5,1,IF(F5&gt;G5,3,IF(F5&lt;G5,0)))</f>
        <v>0</v>
      </c>
      <c r="Q5" s="269">
        <f>IF(H5=I5,1,IF(H5&gt;I5,3,IF(H5&lt;I5,0)))</f>
        <v>0</v>
      </c>
      <c r="R5" s="269">
        <f>IF(J5=K5,1,IF(J5&gt;K5,3,IF(J5&lt;K5,0)))</f>
        <v>0</v>
      </c>
      <c r="S5" s="269">
        <f t="shared" si="0"/>
        <v>1</v>
      </c>
      <c r="T5" s="269">
        <f>COUNTBLANK(B5:M5)/2</f>
        <v>2</v>
      </c>
      <c r="U5" s="2"/>
      <c r="V5" s="239" t="str">
        <f>A5</f>
        <v>VETÉSI "C"</v>
      </c>
      <c r="W5" s="238">
        <f>COUNT(B5:M5)/2</f>
        <v>4</v>
      </c>
      <c r="X5" s="238">
        <f>COUNTIF(N5:S5,3)</f>
        <v>0</v>
      </c>
      <c r="Y5" s="238">
        <f>COUNTIF(N5:S5,1)-T5</f>
        <v>0</v>
      </c>
      <c r="Z5" s="238">
        <f>COUNTIF(N5:S5,0)</f>
        <v>4</v>
      </c>
      <c r="AA5" s="238">
        <f>SUM(B5+F5+H5+J5+L5)</f>
        <v>15</v>
      </c>
      <c r="AB5" s="238">
        <f>SUM(C5+G5+I5+K5+M5)</f>
        <v>37</v>
      </c>
      <c r="AC5" s="233">
        <f>SUM(AA5-AB5)</f>
        <v>-22</v>
      </c>
      <c r="AD5" s="236">
        <f>X5*2+Y5+Z5</f>
        <v>4</v>
      </c>
      <c r="AE5" s="235" t="s">
        <v>13</v>
      </c>
    </row>
    <row r="6" spans="1:31" ht="15" customHeight="1">
      <c r="A6" s="264"/>
      <c r="B6" s="243"/>
      <c r="C6" s="247"/>
      <c r="D6" s="244"/>
      <c r="E6" s="246"/>
      <c r="F6" s="257"/>
      <c r="G6" s="247"/>
      <c r="H6" s="257"/>
      <c r="I6" s="247"/>
      <c r="J6" s="257"/>
      <c r="K6" s="247"/>
      <c r="L6" s="257"/>
      <c r="M6" s="247"/>
      <c r="N6" s="269">
        <f>IF(F6=G6,1,IF(F6&gt;G6,3,IF(F6&lt;G6,0)))</f>
        <v>1</v>
      </c>
      <c r="O6" s="269">
        <f>IF(H6=I6,1,IF(H6&gt;I6,3,IF(H6&lt;I6,0)))</f>
        <v>1</v>
      </c>
      <c r="P6" s="269">
        <f>IF(I6=J6,1,IF(I6&gt;J6,3,IF(I6&lt;J6,0)))</f>
        <v>1</v>
      </c>
      <c r="Q6" s="269">
        <f>IF(J6=K6,1,IF(J6&gt;K6,3,IF(J6&lt;K6,0)))</f>
        <v>1</v>
      </c>
      <c r="R6" s="269">
        <f>IF(K6=L6,1,IF(K6&gt;L6,3,IF(K6&lt;L6,0)))</f>
        <v>1</v>
      </c>
      <c r="S6" s="269">
        <f t="shared" si="0"/>
        <v>1</v>
      </c>
      <c r="T6" s="269"/>
      <c r="U6" s="2"/>
      <c r="V6" s="239"/>
      <c r="W6" s="238"/>
      <c r="X6" s="238"/>
      <c r="Y6" s="238"/>
      <c r="Z6" s="238"/>
      <c r="AA6" s="238"/>
      <c r="AB6" s="238"/>
      <c r="AC6" s="233"/>
      <c r="AD6" s="236"/>
      <c r="AE6" s="235"/>
    </row>
    <row r="7" spans="1:31" ht="15" customHeight="1">
      <c r="A7" s="242" t="s">
        <v>456</v>
      </c>
      <c r="B7" s="243">
        <v>9</v>
      </c>
      <c r="C7" s="247">
        <v>1</v>
      </c>
      <c r="D7" s="257">
        <v>10</v>
      </c>
      <c r="E7" s="247">
        <v>3</v>
      </c>
      <c r="F7" s="244"/>
      <c r="G7" s="246"/>
      <c r="H7" s="257">
        <v>9</v>
      </c>
      <c r="I7" s="247">
        <v>4</v>
      </c>
      <c r="J7" s="257">
        <v>11</v>
      </c>
      <c r="K7" s="247">
        <v>6</v>
      </c>
      <c r="L7" s="257"/>
      <c r="M7" s="247"/>
      <c r="N7" s="269">
        <f>IF(B7=C7,1,IF(B7&gt;C7,3,IF(B7&lt;C7,0)))</f>
        <v>3</v>
      </c>
      <c r="O7" s="269">
        <f>IF(D7=E7,1,IF(D7&gt;E7,3,IF(D7&lt;E7,0)))</f>
        <v>3</v>
      </c>
      <c r="P7" s="269">
        <f>IF(F7=G7,1,IF(F7&gt;G7,3,IF(F7&lt;G7,0)))</f>
        <v>1</v>
      </c>
      <c r="Q7" s="269">
        <f>IF(H7=I7,1,IF(H7&gt;I7,3,IF(H7&lt;I7,0)))</f>
        <v>3</v>
      </c>
      <c r="R7" s="269">
        <f>IF(J7=K7,1,IF(J7&gt;K7,3,IF(J7&lt;K7,0)))</f>
        <v>3</v>
      </c>
      <c r="S7" s="269">
        <f t="shared" si="0"/>
        <v>1</v>
      </c>
      <c r="T7" s="269">
        <f>COUNTBLANK(B7:M7)/2</f>
        <v>2</v>
      </c>
      <c r="U7" s="2"/>
      <c r="V7" s="239" t="str">
        <f>A7</f>
        <v>LOVASSY FIUB VESZPRÉM</v>
      </c>
      <c r="W7" s="238">
        <f>COUNT(B7:M7)/2</f>
        <v>4</v>
      </c>
      <c r="X7" s="238">
        <f>COUNTIF(N7:S7,3)</f>
        <v>4</v>
      </c>
      <c r="Y7" s="238">
        <f>COUNTIF(N7:S7,1)-T7</f>
        <v>0</v>
      </c>
      <c r="Z7" s="238">
        <f>COUNTIF(N7:S7,0)</f>
        <v>0</v>
      </c>
      <c r="AA7" s="238">
        <f>SUM(D7+B7+H7+J7+L7)</f>
        <v>39</v>
      </c>
      <c r="AB7" s="238">
        <f>SUM(E7+C7+I7+K7+M7)</f>
        <v>14</v>
      </c>
      <c r="AC7" s="233">
        <f>SUM(AA7-AB7)</f>
        <v>25</v>
      </c>
      <c r="AD7" s="236">
        <f>X7*2+Y7+Z7</f>
        <v>8</v>
      </c>
      <c r="AE7" s="234" t="s">
        <v>9</v>
      </c>
    </row>
    <row r="8" spans="1:31" ht="15" customHeight="1">
      <c r="A8" s="242"/>
      <c r="B8" s="243"/>
      <c r="C8" s="247"/>
      <c r="D8" s="257"/>
      <c r="E8" s="247"/>
      <c r="F8" s="244"/>
      <c r="G8" s="246"/>
      <c r="H8" s="257"/>
      <c r="I8" s="247"/>
      <c r="J8" s="257"/>
      <c r="K8" s="247"/>
      <c r="L8" s="257"/>
      <c r="M8" s="247"/>
      <c r="N8" s="269">
        <f>IF(F8=G8,1,IF(F8&gt;G8,3,IF(F8&lt;G8,0)))</f>
        <v>1</v>
      </c>
      <c r="O8" s="269">
        <f>IF(H8=I8,1,IF(H8&gt;I8,3,IF(H8&lt;I8,0)))</f>
        <v>1</v>
      </c>
      <c r="P8" s="269">
        <f>IF(I8=J8,1,IF(I8&gt;J8,3,IF(I8&lt;J8,0)))</f>
        <v>1</v>
      </c>
      <c r="Q8" s="269">
        <f>IF(J8=K8,1,IF(J8&gt;K8,3,IF(J8&lt;K8,0)))</f>
        <v>1</v>
      </c>
      <c r="R8" s="269">
        <f>IF(K8=L8,1,IF(K8&gt;L8,3,IF(K8&lt;L8,0)))</f>
        <v>1</v>
      </c>
      <c r="S8" s="269">
        <f t="shared" si="0"/>
        <v>1</v>
      </c>
      <c r="T8" s="269"/>
      <c r="U8" s="2"/>
      <c r="V8" s="239"/>
      <c r="W8" s="238"/>
      <c r="X8" s="238"/>
      <c r="Y8" s="238"/>
      <c r="Z8" s="238"/>
      <c r="AA8" s="238"/>
      <c r="AB8" s="238"/>
      <c r="AC8" s="233"/>
      <c r="AD8" s="236"/>
      <c r="AE8" s="234"/>
    </row>
    <row r="9" spans="1:31" ht="15" customHeight="1">
      <c r="A9" s="264" t="s">
        <v>413</v>
      </c>
      <c r="B9" s="243">
        <v>4</v>
      </c>
      <c r="C9" s="247">
        <v>2</v>
      </c>
      <c r="D9" s="257">
        <v>13</v>
      </c>
      <c r="E9" s="247">
        <v>7</v>
      </c>
      <c r="F9" s="257">
        <v>4</v>
      </c>
      <c r="G9" s="247">
        <v>9</v>
      </c>
      <c r="H9" s="244"/>
      <c r="I9" s="246"/>
      <c r="J9" s="257">
        <v>9</v>
      </c>
      <c r="K9" s="247">
        <v>7</v>
      </c>
      <c r="L9" s="257"/>
      <c r="M9" s="247"/>
      <c r="N9" s="269">
        <f>IF(B9=C9,1,IF(B9&gt;C9,3,IF(B9&lt;C9,0)))</f>
        <v>3</v>
      </c>
      <c r="O9" s="269">
        <f>IF(D9=E9,1,IF(D9&gt;E9,3,IF(D9&lt;E9,0)))</f>
        <v>3</v>
      </c>
      <c r="P9" s="269">
        <f>IF(F9=G9,1,IF(F9&gt;G9,3,IF(F9&lt;G9,0)))</f>
        <v>0</v>
      </c>
      <c r="Q9" s="269">
        <f>IF(H9=I9,1,IF(H9&gt;I9,3,IF(H9&lt;I9,0)))</f>
        <v>1</v>
      </c>
      <c r="R9" s="269">
        <f>IF(J9=K9,1,IF(J9&gt;K9,3,IF(J9&lt;K9,0)))</f>
        <v>3</v>
      </c>
      <c r="S9" s="269">
        <f t="shared" si="0"/>
        <v>1</v>
      </c>
      <c r="T9" s="269">
        <f>COUNTBLANK(B9:M9)/2</f>
        <v>2</v>
      </c>
      <c r="U9" s="2"/>
      <c r="V9" s="271" t="str">
        <f>A9</f>
        <v>TÜRR "B"</v>
      </c>
      <c r="W9" s="238">
        <f>COUNT(B9:M9)/2</f>
        <v>4</v>
      </c>
      <c r="X9" s="238">
        <f>COUNTIF(N9:S9,3)</f>
        <v>3</v>
      </c>
      <c r="Y9" s="238">
        <f>COUNTIF(N9:S9,1)-T9</f>
        <v>0</v>
      </c>
      <c r="Z9" s="238">
        <f>COUNTIF(N9:S9,0)</f>
        <v>1</v>
      </c>
      <c r="AA9" s="238">
        <f>SUM(D9+F9+B9+J9+L9)</f>
        <v>30</v>
      </c>
      <c r="AB9" s="238">
        <f>SUM(E9+G9+C9+K9+M9)</f>
        <v>25</v>
      </c>
      <c r="AC9" s="233">
        <f>SUM(AA9-AB9)</f>
        <v>5</v>
      </c>
      <c r="AD9" s="236">
        <f>X9*2+Y9+Z9</f>
        <v>7</v>
      </c>
      <c r="AE9" s="234" t="s">
        <v>10</v>
      </c>
    </row>
    <row r="10" spans="1:31" ht="15" customHeight="1">
      <c r="A10" s="264"/>
      <c r="B10" s="243"/>
      <c r="C10" s="247"/>
      <c r="D10" s="257"/>
      <c r="E10" s="247"/>
      <c r="F10" s="257"/>
      <c r="G10" s="247"/>
      <c r="H10" s="244"/>
      <c r="I10" s="246"/>
      <c r="J10" s="257"/>
      <c r="K10" s="247"/>
      <c r="L10" s="257"/>
      <c r="M10" s="247"/>
      <c r="N10" s="269">
        <f>IF(F10=G10,1,IF(F10&gt;G10,3,IF(F10&lt;G10,0)))</f>
        <v>1</v>
      </c>
      <c r="O10" s="269">
        <f>IF(H10=I10,1,IF(H10&gt;I10,3,IF(H10&lt;I10,0)))</f>
        <v>1</v>
      </c>
      <c r="P10" s="269">
        <f>IF(I10=J10,1,IF(I10&gt;J10,3,IF(I10&lt;J10,0)))</f>
        <v>1</v>
      </c>
      <c r="Q10" s="269">
        <f>IF(J10=K10,1,IF(J10&gt;K10,3,IF(J10&lt;K10,0)))</f>
        <v>1</v>
      </c>
      <c r="R10" s="269">
        <f>IF(K10=L10,1,IF(K10&gt;L10,3,IF(K10&lt;L10,0)))</f>
        <v>1</v>
      </c>
      <c r="S10" s="269">
        <f t="shared" si="0"/>
        <v>1</v>
      </c>
      <c r="T10" s="269"/>
      <c r="U10" s="2"/>
      <c r="V10" s="271"/>
      <c r="W10" s="238"/>
      <c r="X10" s="238"/>
      <c r="Y10" s="238"/>
      <c r="Z10" s="238"/>
      <c r="AA10" s="238"/>
      <c r="AB10" s="238"/>
      <c r="AC10" s="233"/>
      <c r="AD10" s="236"/>
      <c r="AE10" s="234"/>
    </row>
    <row r="11" spans="1:31" ht="15" customHeight="1">
      <c r="A11" s="242" t="s">
        <v>457</v>
      </c>
      <c r="B11" s="243">
        <v>4</v>
      </c>
      <c r="C11" s="247">
        <v>7</v>
      </c>
      <c r="D11" s="257">
        <v>5</v>
      </c>
      <c r="E11" s="247">
        <v>3</v>
      </c>
      <c r="F11" s="257">
        <v>6</v>
      </c>
      <c r="G11" s="247">
        <v>11</v>
      </c>
      <c r="H11" s="257">
        <v>7</v>
      </c>
      <c r="I11" s="247">
        <v>9</v>
      </c>
      <c r="J11" s="244"/>
      <c r="K11" s="246"/>
      <c r="L11" s="257"/>
      <c r="M11" s="247"/>
      <c r="N11" s="269">
        <f>IF(B11=C11,1,IF(B11&gt;C11,3,IF(B11&lt;C11,0)))</f>
        <v>0</v>
      </c>
      <c r="O11" s="269">
        <f>IF(D11=E11,1,IF(D11&gt;E11,3,IF(D11&lt;E11,0)))</f>
        <v>3</v>
      </c>
      <c r="P11" s="269">
        <f>IF(F11=G11,1,IF(F11&gt;G11,3,IF(F11&lt;G11,0)))</f>
        <v>0</v>
      </c>
      <c r="Q11" s="269">
        <f>IF(H11=I11,1,IF(H11&gt;I11,3,IF(H11&lt;I11,0)))</f>
        <v>0</v>
      </c>
      <c r="R11" s="269">
        <f>IF(J11=K11,1,IF(J11&gt;K11,3,IF(J11&lt;K11,0)))</f>
        <v>1</v>
      </c>
      <c r="S11" s="269">
        <f t="shared" si="0"/>
        <v>1</v>
      </c>
      <c r="T11" s="269">
        <f>COUNTBLANK(B11:M11)/2</f>
        <v>2</v>
      </c>
      <c r="U11" s="2"/>
      <c r="V11" s="239" t="str">
        <f>A11</f>
        <v>SZTGYALB FIÚ B AJKA</v>
      </c>
      <c r="W11" s="238">
        <f>COUNT(B11:M11)/2</f>
        <v>4</v>
      </c>
      <c r="X11" s="238">
        <f>COUNTIF(N11:S11,3)</f>
        <v>1</v>
      </c>
      <c r="Y11" s="238">
        <f>COUNTIF(N11:S11,1)-T11</f>
        <v>0</v>
      </c>
      <c r="Z11" s="238">
        <f>COUNTIF(N11:S11,0)</f>
        <v>3</v>
      </c>
      <c r="AA11" s="238">
        <f>SUM(D11+F11+H11+B11+L11)</f>
        <v>22</v>
      </c>
      <c r="AB11" s="238">
        <f>SUM(E11+G11+I11+C11+M11)</f>
        <v>30</v>
      </c>
      <c r="AC11" s="233">
        <f>SUM(AA11-AB11)</f>
        <v>-8</v>
      </c>
      <c r="AD11" s="236">
        <f>X11*2+Y11+Z11</f>
        <v>5</v>
      </c>
      <c r="AE11" s="235" t="s">
        <v>12</v>
      </c>
    </row>
    <row r="12" spans="1:31" ht="15" customHeight="1">
      <c r="A12" s="242"/>
      <c r="B12" s="243"/>
      <c r="C12" s="247"/>
      <c r="D12" s="257"/>
      <c r="E12" s="247"/>
      <c r="F12" s="257"/>
      <c r="G12" s="247"/>
      <c r="H12" s="257"/>
      <c r="I12" s="247"/>
      <c r="J12" s="244"/>
      <c r="K12" s="246"/>
      <c r="L12" s="257"/>
      <c r="M12" s="247"/>
      <c r="N12" s="269">
        <f>IF(F12=G12,1,IF(F12&gt;G12,3,IF(F12&lt;G12,0)))</f>
        <v>1</v>
      </c>
      <c r="O12" s="269">
        <f>IF(H12=I12,1,IF(H12&gt;I12,3,IF(H12&lt;I12,0)))</f>
        <v>1</v>
      </c>
      <c r="P12" s="269">
        <f>IF(I12=J12,1,IF(I12&gt;J12,3,IF(I12&lt;J12,0)))</f>
        <v>1</v>
      </c>
      <c r="Q12" s="269">
        <f>IF(J12=K12,1,IF(J12&gt;K12,3,IF(J12&lt;K12,0)))</f>
        <v>1</v>
      </c>
      <c r="R12" s="269">
        <f>IF(K12=L12,1,IF(K12&gt;L12,3,IF(K12&lt;L12,0)))</f>
        <v>1</v>
      </c>
      <c r="S12" s="269">
        <f t="shared" si="0"/>
        <v>1</v>
      </c>
      <c r="T12" s="269"/>
      <c r="U12" s="2"/>
      <c r="V12" s="239"/>
      <c r="W12" s="238"/>
      <c r="X12" s="238"/>
      <c r="Y12" s="238"/>
      <c r="Z12" s="238"/>
      <c r="AA12" s="238"/>
      <c r="AB12" s="238"/>
      <c r="AC12" s="233"/>
      <c r="AD12" s="236"/>
      <c r="AE12" s="235"/>
    </row>
    <row r="13" spans="1:31" ht="15" customHeight="1" hidden="1">
      <c r="A13" s="242"/>
      <c r="B13" s="243"/>
      <c r="C13" s="247"/>
      <c r="D13" s="257"/>
      <c r="E13" s="247"/>
      <c r="F13" s="257"/>
      <c r="G13" s="247"/>
      <c r="H13" s="257"/>
      <c r="I13" s="247"/>
      <c r="J13" s="257"/>
      <c r="K13" s="247"/>
      <c r="L13" s="244"/>
      <c r="M13" s="246"/>
      <c r="N13" s="269">
        <f>IF(B13=C13,1,IF(B13&gt;C13,3,IF(B13&lt;C13,0)))</f>
        <v>1</v>
      </c>
      <c r="O13" s="269">
        <f>IF(D13=E13,1,IF(D13&gt;E13,3,IF(D13&lt;E13,0)))</f>
        <v>1</v>
      </c>
      <c r="P13" s="269">
        <f>IF(F13=G13,1,IF(F13&gt;G13,3,IF(F13&lt;G13,0)))</f>
        <v>1</v>
      </c>
      <c r="Q13" s="269">
        <f>IF(H13=I13,1,IF(H13&gt;I13,3,IF(H13&lt;I13,0)))</f>
        <v>1</v>
      </c>
      <c r="R13" s="269">
        <f>IF(J13=K13,1,IF(J13&gt;K13,3,IF(J13&lt;K13,0)))</f>
        <v>1</v>
      </c>
      <c r="S13" s="269">
        <f t="shared" si="0"/>
        <v>1</v>
      </c>
      <c r="T13" s="269">
        <f>COUNTBLANK(B13:M13)/2</f>
        <v>6</v>
      </c>
      <c r="U13" s="2"/>
      <c r="V13" s="239">
        <f>A13</f>
        <v>0</v>
      </c>
      <c r="W13" s="238">
        <f>COUNT(B13:M13)/2</f>
        <v>0</v>
      </c>
      <c r="X13" s="238">
        <f>COUNTIF(N13:S14,3)</f>
        <v>0</v>
      </c>
      <c r="Y13" s="238">
        <f>COUNTIF(N13:S13,1)-T13</f>
        <v>0</v>
      </c>
      <c r="Z13" s="238">
        <f>COUNTIF(N13:S13,0)</f>
        <v>0</v>
      </c>
      <c r="AA13" s="238">
        <f>SUM(D13+F13+H13+J13+B13)</f>
        <v>0</v>
      </c>
      <c r="AB13" s="238">
        <f>SUM(E13+G13+I13+K13+C13)</f>
        <v>0</v>
      </c>
      <c r="AC13" s="233">
        <f>SUM(AA13-AB13)</f>
        <v>0</v>
      </c>
      <c r="AD13" s="236">
        <f>X13*2+Y13+Z13</f>
        <v>0</v>
      </c>
      <c r="AE13" s="241"/>
    </row>
    <row r="14" spans="1:31" ht="15" customHeight="1" hidden="1" thickBot="1">
      <c r="A14" s="242"/>
      <c r="B14" s="243"/>
      <c r="C14" s="247"/>
      <c r="D14" s="257"/>
      <c r="E14" s="247"/>
      <c r="F14" s="257"/>
      <c r="G14" s="247"/>
      <c r="H14" s="257"/>
      <c r="I14" s="247"/>
      <c r="J14" s="257"/>
      <c r="K14" s="247"/>
      <c r="L14" s="244"/>
      <c r="M14" s="246"/>
      <c r="N14" s="269">
        <f>IF(F14=G14,1,IF(F14&gt;G14,3,IF(F14&lt;G14,0)))</f>
        <v>1</v>
      </c>
      <c r="O14" s="269">
        <f>IF(H14=I14,1,IF(H14&gt;I14,3,IF(H14&lt;I14,0)))</f>
        <v>1</v>
      </c>
      <c r="P14" s="269">
        <f>IF(I14=J14,1,IF(I14&gt;J14,3,IF(I14&lt;J14,0)))</f>
        <v>1</v>
      </c>
      <c r="Q14" s="269">
        <f>IF(J14=K14,1,IF(J14&gt;K14,3,IF(J14&lt;K14,0)))</f>
        <v>1</v>
      </c>
      <c r="R14" s="269">
        <f>IF(K14=L14,1,IF(K14&gt;L14,3,IF(K14&lt;L14,0)))</f>
        <v>1</v>
      </c>
      <c r="S14" s="269">
        <f t="shared" si="0"/>
        <v>1</v>
      </c>
      <c r="T14" s="269"/>
      <c r="U14" s="2"/>
      <c r="V14" s="273"/>
      <c r="W14" s="272"/>
      <c r="X14" s="272"/>
      <c r="Y14" s="272"/>
      <c r="Z14" s="272"/>
      <c r="AA14" s="272"/>
      <c r="AB14" s="272"/>
      <c r="AC14" s="274"/>
      <c r="AD14" s="275"/>
      <c r="AE14" s="241"/>
    </row>
    <row r="15" ht="15.75" thickBot="1"/>
    <row r="16" spans="1:30" ht="17.25" thickBot="1" thickTop="1">
      <c r="A16" s="7" t="s">
        <v>8</v>
      </c>
      <c r="B16" s="250" t="str">
        <f>A17</f>
        <v>BRÓDY STORM</v>
      </c>
      <c r="C16" s="250"/>
      <c r="D16" s="250" t="str">
        <f>A19</f>
        <v>CSAKACÉ</v>
      </c>
      <c r="E16" s="250"/>
      <c r="F16" s="250" t="str">
        <f>A21</f>
        <v>NOSZLOPY "B"</v>
      </c>
      <c r="G16" s="250"/>
      <c r="H16" s="259" t="str">
        <f>A23</f>
        <v>TÜRR "C"</v>
      </c>
      <c r="I16" s="259"/>
      <c r="J16" s="248" t="str">
        <f>A25</f>
        <v>RINGERS</v>
      </c>
      <c r="K16" s="249"/>
      <c r="L16" s="250">
        <f>A27</f>
        <v>0</v>
      </c>
      <c r="M16" s="251"/>
      <c r="N16" s="1"/>
      <c r="V16" s="6" t="s">
        <v>8</v>
      </c>
      <c r="W16" s="4" t="s">
        <v>1</v>
      </c>
      <c r="X16" s="4" t="s">
        <v>2</v>
      </c>
      <c r="Y16" s="4" t="s">
        <v>0</v>
      </c>
      <c r="Z16" s="4" t="s">
        <v>3</v>
      </c>
      <c r="AA16" s="4" t="s">
        <v>4</v>
      </c>
      <c r="AB16" s="4" t="s">
        <v>5</v>
      </c>
      <c r="AC16" s="4" t="s">
        <v>68</v>
      </c>
      <c r="AD16" s="5" t="s">
        <v>6</v>
      </c>
    </row>
    <row r="17" spans="1:31" ht="16.5" thickTop="1">
      <c r="A17" s="280" t="s">
        <v>416</v>
      </c>
      <c r="B17" s="266"/>
      <c r="C17" s="267"/>
      <c r="D17" s="260">
        <v>4</v>
      </c>
      <c r="E17" s="258">
        <v>9</v>
      </c>
      <c r="F17" s="260">
        <v>4</v>
      </c>
      <c r="G17" s="258">
        <v>11</v>
      </c>
      <c r="H17" s="260">
        <v>6</v>
      </c>
      <c r="I17" s="258">
        <v>2</v>
      </c>
      <c r="J17" s="260">
        <v>5</v>
      </c>
      <c r="K17" s="276">
        <v>4</v>
      </c>
      <c r="L17" s="260"/>
      <c r="M17" s="278"/>
      <c r="N17" s="269">
        <f>IF(B17=C17,1,IF(B17&gt;C17,3,IF(B17&lt;C17,0)))</f>
        <v>1</v>
      </c>
      <c r="O17" s="269">
        <f>IF(D17=E17,1,IF(D17&gt;E17,3,IF(D17&lt;E17,0)))</f>
        <v>0</v>
      </c>
      <c r="P17" s="269">
        <f>IF(F17=G17,1,IF(F17&gt;G17,3,IF(F17&lt;G17,0)))</f>
        <v>0</v>
      </c>
      <c r="Q17" s="269">
        <f>IF(H17=I17,1,IF(H17&gt;I17,3,IF(H17&lt;I17,0)))</f>
        <v>3</v>
      </c>
      <c r="R17" s="269">
        <f>IF(J17=K17,1,IF(J17&gt;K17,3,IF(J17&lt;K17,0)))</f>
        <v>3</v>
      </c>
      <c r="S17" s="269">
        <f aca="true" t="shared" si="1" ref="S17:S26">IF(L17=M17,1,IF(L17&gt;M17,3,IF(L17&lt;M17,0)))</f>
        <v>1</v>
      </c>
      <c r="T17" s="269">
        <f>COUNTBLANK(B17:M17)/2</f>
        <v>2</v>
      </c>
      <c r="U17" s="2"/>
      <c r="V17" s="239" t="str">
        <f>A17</f>
        <v>BRÓDY STORM</v>
      </c>
      <c r="W17" s="238">
        <f>COUNT(B17:M17)/2</f>
        <v>4</v>
      </c>
      <c r="X17" s="238">
        <f>COUNTIF(N17:S17,3)</f>
        <v>2</v>
      </c>
      <c r="Y17" s="238">
        <f>COUNTIF(N17:S17,1)-T17</f>
        <v>0</v>
      </c>
      <c r="Z17" s="238">
        <f>COUNTIF(N17:S17,0)</f>
        <v>2</v>
      </c>
      <c r="AA17" s="238">
        <f>SUM(D17+F17+H17+J17+L17)</f>
        <v>19</v>
      </c>
      <c r="AB17" s="238">
        <f>SUM(E17+G17+I17+K17+M17)</f>
        <v>26</v>
      </c>
      <c r="AC17" s="233">
        <f>SUM(AA17-AB17)</f>
        <v>-7</v>
      </c>
      <c r="AD17" s="236">
        <f>X17*2+Y17+Z17</f>
        <v>6</v>
      </c>
      <c r="AE17" s="235" t="s">
        <v>11</v>
      </c>
    </row>
    <row r="18" spans="1:31" ht="15.75">
      <c r="A18" s="256"/>
      <c r="B18" s="268"/>
      <c r="C18" s="246"/>
      <c r="D18" s="255"/>
      <c r="E18" s="252"/>
      <c r="F18" s="255"/>
      <c r="G18" s="252"/>
      <c r="H18" s="255"/>
      <c r="I18" s="252"/>
      <c r="J18" s="255"/>
      <c r="K18" s="277"/>
      <c r="L18" s="255"/>
      <c r="M18" s="279"/>
      <c r="N18" s="269">
        <f>IF(F18=G18,1,IF(F18&gt;G18,3,IF(F18&lt;G18,0)))</f>
        <v>1</v>
      </c>
      <c r="O18" s="269">
        <f>IF(H18=I18,1,IF(H18&gt;I18,3,IF(H18&lt;I18,0)))</f>
        <v>1</v>
      </c>
      <c r="P18" s="269">
        <f>IF(I18=J18,1,IF(I18&gt;J18,3,IF(I18&lt;J18,0)))</f>
        <v>1</v>
      </c>
      <c r="Q18" s="269">
        <f>IF(J18=K18,1,IF(J18&gt;K18,3,IF(J18&lt;K18,0)))</f>
        <v>1</v>
      </c>
      <c r="R18" s="269">
        <f>IF(K18=L18,1,IF(K18&gt;L18,3,IF(K18&lt;L18,0)))</f>
        <v>1</v>
      </c>
      <c r="S18" s="269">
        <f t="shared" si="1"/>
        <v>1</v>
      </c>
      <c r="T18" s="269"/>
      <c r="U18" s="2"/>
      <c r="V18" s="239"/>
      <c r="W18" s="238"/>
      <c r="X18" s="238"/>
      <c r="Y18" s="238"/>
      <c r="Z18" s="238"/>
      <c r="AA18" s="238"/>
      <c r="AB18" s="238"/>
      <c r="AC18" s="233"/>
      <c r="AD18" s="236"/>
      <c r="AE18" s="235"/>
    </row>
    <row r="19" spans="1:31" ht="15.75">
      <c r="A19" s="256" t="s">
        <v>417</v>
      </c>
      <c r="B19" s="254">
        <v>9</v>
      </c>
      <c r="C19" s="252">
        <v>4</v>
      </c>
      <c r="D19" s="244"/>
      <c r="E19" s="246"/>
      <c r="F19" s="255">
        <v>5</v>
      </c>
      <c r="G19" s="252">
        <v>8</v>
      </c>
      <c r="H19" s="255">
        <v>6</v>
      </c>
      <c r="I19" s="252">
        <v>3</v>
      </c>
      <c r="J19" s="255">
        <v>3</v>
      </c>
      <c r="K19" s="277">
        <v>1</v>
      </c>
      <c r="L19" s="255"/>
      <c r="M19" s="279"/>
      <c r="N19" s="269">
        <f>IF(B19=C19,1,IF(B19&gt;C19,3,IF(B19&lt;C19,0)))</f>
        <v>3</v>
      </c>
      <c r="O19" s="269">
        <f>IF(D19=E19,1,IF(D19&gt;E19,3,IF(D19&lt;E19,0)))</f>
        <v>1</v>
      </c>
      <c r="P19" s="269">
        <f>IF(F19=G19,1,IF(F19&gt;G19,3,IF(F19&lt;G19,0)))</f>
        <v>0</v>
      </c>
      <c r="Q19" s="269">
        <f>IF(H19=I19,1,IF(H19&gt;I19,3,IF(H19&lt;I19,0)))</f>
        <v>3</v>
      </c>
      <c r="R19" s="269">
        <f>IF(J19=K19,1,IF(J19&gt;K19,3,IF(J19&lt;K19,0)))</f>
        <v>3</v>
      </c>
      <c r="S19" s="269">
        <f t="shared" si="1"/>
        <v>1</v>
      </c>
      <c r="T19" s="269">
        <f>COUNTBLANK(B19:M19)/2</f>
        <v>2</v>
      </c>
      <c r="U19" s="2"/>
      <c r="V19" s="239" t="str">
        <f>A19</f>
        <v>CSAKACÉ</v>
      </c>
      <c r="W19" s="238">
        <f>COUNT(B19:M19)/2</f>
        <v>4</v>
      </c>
      <c r="X19" s="238">
        <f>COUNTIF(N19:S19,3)</f>
        <v>3</v>
      </c>
      <c r="Y19" s="238">
        <f>COUNTIF(N19:S19,1)-T19</f>
        <v>0</v>
      </c>
      <c r="Z19" s="238">
        <f>COUNTIF(N19:S19,0)</f>
        <v>1</v>
      </c>
      <c r="AA19" s="238">
        <f>SUM(B19+F19+H19+J19+L19)</f>
        <v>23</v>
      </c>
      <c r="AB19" s="238">
        <f>SUM(C19+G19+I19+K19+M19)</f>
        <v>16</v>
      </c>
      <c r="AC19" s="233">
        <f>SUM(AA19-AB19)</f>
        <v>7</v>
      </c>
      <c r="AD19" s="236">
        <f>X19*2+Y19+Z19</f>
        <v>7</v>
      </c>
      <c r="AE19" s="234" t="s">
        <v>10</v>
      </c>
    </row>
    <row r="20" spans="1:31" ht="15.75">
      <c r="A20" s="256"/>
      <c r="B20" s="254"/>
      <c r="C20" s="252"/>
      <c r="D20" s="244"/>
      <c r="E20" s="246"/>
      <c r="F20" s="255"/>
      <c r="G20" s="252"/>
      <c r="H20" s="255"/>
      <c r="I20" s="252"/>
      <c r="J20" s="255"/>
      <c r="K20" s="277"/>
      <c r="L20" s="255"/>
      <c r="M20" s="279"/>
      <c r="N20" s="269">
        <f>IF(F20=G20,1,IF(F20&gt;G20,3,IF(F20&lt;G20,0)))</f>
        <v>1</v>
      </c>
      <c r="O20" s="269">
        <f>IF(H20=I20,1,IF(H20&gt;I20,3,IF(H20&lt;I20,0)))</f>
        <v>1</v>
      </c>
      <c r="P20" s="269">
        <f>IF(I20=J20,1,IF(I20&gt;J20,3,IF(I20&lt;J20,0)))</f>
        <v>1</v>
      </c>
      <c r="Q20" s="269">
        <f>IF(J20=K20,1,IF(J20&gt;K20,3,IF(J20&lt;K20,0)))</f>
        <v>1</v>
      </c>
      <c r="R20" s="269">
        <f>IF(K20=L20,1,IF(K20&gt;L20,3,IF(K20&lt;L20,0)))</f>
        <v>1</v>
      </c>
      <c r="S20" s="269">
        <f t="shared" si="1"/>
        <v>1</v>
      </c>
      <c r="T20" s="269"/>
      <c r="U20" s="2"/>
      <c r="V20" s="239"/>
      <c r="W20" s="238"/>
      <c r="X20" s="238"/>
      <c r="Y20" s="238"/>
      <c r="Z20" s="238"/>
      <c r="AA20" s="238"/>
      <c r="AB20" s="238"/>
      <c r="AC20" s="233"/>
      <c r="AD20" s="236"/>
      <c r="AE20" s="234"/>
    </row>
    <row r="21" spans="1:31" ht="15.75">
      <c r="A21" s="256" t="s">
        <v>418</v>
      </c>
      <c r="B21" s="254">
        <v>11</v>
      </c>
      <c r="C21" s="252">
        <v>4</v>
      </c>
      <c r="D21" s="255">
        <v>8</v>
      </c>
      <c r="E21" s="252">
        <v>5</v>
      </c>
      <c r="F21" s="244"/>
      <c r="G21" s="246"/>
      <c r="H21" s="255">
        <v>5</v>
      </c>
      <c r="I21" s="252">
        <v>2</v>
      </c>
      <c r="J21" s="255">
        <v>14</v>
      </c>
      <c r="K21" s="277">
        <v>1</v>
      </c>
      <c r="L21" s="255"/>
      <c r="M21" s="279"/>
      <c r="N21" s="269">
        <f>IF(B21=C21,1,IF(B21&gt;C21,3,IF(B21&lt;C21,0)))</f>
        <v>3</v>
      </c>
      <c r="O21" s="269">
        <f>IF(D21=E21,1,IF(D21&gt;E21,3,IF(D21&lt;E21,0)))</f>
        <v>3</v>
      </c>
      <c r="P21" s="269">
        <f>IF(F21=G21,1,IF(F21&gt;G21,3,IF(F21&lt;G21,0)))</f>
        <v>1</v>
      </c>
      <c r="Q21" s="269">
        <f>IF(H21=I21,1,IF(H21&gt;I21,3,IF(H21&lt;I21,0)))</f>
        <v>3</v>
      </c>
      <c r="R21" s="269">
        <f>IF(J21=K21,1,IF(J21&gt;K21,3,IF(J21&lt;K21,0)))</f>
        <v>3</v>
      </c>
      <c r="S21" s="269">
        <f t="shared" si="1"/>
        <v>1</v>
      </c>
      <c r="T21" s="269">
        <f>COUNTBLANK(B21:M21)/2</f>
        <v>2</v>
      </c>
      <c r="U21" s="2"/>
      <c r="V21" s="239" t="str">
        <f>A21</f>
        <v>NOSZLOPY "B"</v>
      </c>
      <c r="W21" s="238">
        <f>COUNT(B21:M21)/2</f>
        <v>4</v>
      </c>
      <c r="X21" s="238">
        <f>COUNTIF(N21:S21,3)</f>
        <v>4</v>
      </c>
      <c r="Y21" s="238">
        <f>COUNTIF(N21:S21,1)-T21</f>
        <v>0</v>
      </c>
      <c r="Z21" s="238">
        <f>COUNTIF(N21:S21,0)</f>
        <v>0</v>
      </c>
      <c r="AA21" s="238">
        <f>SUM(D21+B21+H21+J21+L21)</f>
        <v>38</v>
      </c>
      <c r="AB21" s="238">
        <f>SUM(E21+C21+I21+K21+M21)</f>
        <v>12</v>
      </c>
      <c r="AC21" s="233">
        <f>SUM(AA21-AB21)</f>
        <v>26</v>
      </c>
      <c r="AD21" s="236">
        <f>X21*2+Y21+Z21</f>
        <v>8</v>
      </c>
      <c r="AE21" s="234" t="s">
        <v>9</v>
      </c>
    </row>
    <row r="22" spans="1:31" ht="15.75">
      <c r="A22" s="256"/>
      <c r="B22" s="254"/>
      <c r="C22" s="252"/>
      <c r="D22" s="255"/>
      <c r="E22" s="252"/>
      <c r="F22" s="244"/>
      <c r="G22" s="246"/>
      <c r="H22" s="255"/>
      <c r="I22" s="252"/>
      <c r="J22" s="255"/>
      <c r="K22" s="277"/>
      <c r="L22" s="255"/>
      <c r="M22" s="279"/>
      <c r="N22" s="269">
        <f>IF(F22=G22,1,IF(F22&gt;G22,3,IF(F22&lt;G22,0)))</f>
        <v>1</v>
      </c>
      <c r="O22" s="269">
        <f>IF(H22=I22,1,IF(H22&gt;I22,3,IF(H22&lt;I22,0)))</f>
        <v>1</v>
      </c>
      <c r="P22" s="269">
        <f>IF(I22=J22,1,IF(I22&gt;J22,3,IF(I22&lt;J22,0)))</f>
        <v>1</v>
      </c>
      <c r="Q22" s="269">
        <f>IF(J22=K22,1,IF(J22&gt;K22,3,IF(J22&lt;K22,0)))</f>
        <v>1</v>
      </c>
      <c r="R22" s="269">
        <f>IF(K22=L22,1,IF(K22&gt;L22,3,IF(K22&lt;L22,0)))</f>
        <v>1</v>
      </c>
      <c r="S22" s="269">
        <f t="shared" si="1"/>
        <v>1</v>
      </c>
      <c r="T22" s="269"/>
      <c r="U22" s="2"/>
      <c r="V22" s="239"/>
      <c r="W22" s="238"/>
      <c r="X22" s="238"/>
      <c r="Y22" s="238"/>
      <c r="Z22" s="238"/>
      <c r="AA22" s="238"/>
      <c r="AB22" s="238"/>
      <c r="AC22" s="233"/>
      <c r="AD22" s="236"/>
      <c r="AE22" s="234"/>
    </row>
    <row r="23" spans="1:31" ht="15.75">
      <c r="A23" s="253" t="s">
        <v>419</v>
      </c>
      <c r="B23" s="254">
        <v>2</v>
      </c>
      <c r="C23" s="252">
        <v>6</v>
      </c>
      <c r="D23" s="255">
        <v>3</v>
      </c>
      <c r="E23" s="252">
        <v>6</v>
      </c>
      <c r="F23" s="255">
        <v>2</v>
      </c>
      <c r="G23" s="252">
        <v>5</v>
      </c>
      <c r="H23" s="244"/>
      <c r="I23" s="246"/>
      <c r="J23" s="255">
        <v>6</v>
      </c>
      <c r="K23" s="277">
        <v>9</v>
      </c>
      <c r="L23" s="255"/>
      <c r="M23" s="279"/>
      <c r="N23" s="269">
        <f>IF(B23=C23,1,IF(B23&gt;C23,3,IF(B23&lt;C23,0)))</f>
        <v>0</v>
      </c>
      <c r="O23" s="269">
        <f>IF(D23=E23,1,IF(D23&gt;E23,3,IF(D23&lt;E23,0)))</f>
        <v>0</v>
      </c>
      <c r="P23" s="269">
        <f>IF(F23=G23,1,IF(F23&gt;G23,3,IF(F23&lt;G23,0)))</f>
        <v>0</v>
      </c>
      <c r="Q23" s="269">
        <f>IF(H23=I23,1,IF(H23&gt;I23,3,IF(H23&lt;I23,0)))</f>
        <v>1</v>
      </c>
      <c r="R23" s="269">
        <f>IF(J23=K23,1,IF(J23&gt;K23,3,IF(J23&lt;K23,0)))</f>
        <v>0</v>
      </c>
      <c r="S23" s="269">
        <f t="shared" si="1"/>
        <v>1</v>
      </c>
      <c r="T23" s="269">
        <f>COUNTBLANK(B23:M23)/2</f>
        <v>2</v>
      </c>
      <c r="U23" s="2"/>
      <c r="V23" s="271" t="str">
        <f>A23</f>
        <v>TÜRR "C"</v>
      </c>
      <c r="W23" s="238">
        <f>COUNT(B23:M23)/2</f>
        <v>4</v>
      </c>
      <c r="X23" s="238">
        <f>COUNTIF(N23:S23,3)</f>
        <v>0</v>
      </c>
      <c r="Y23" s="238">
        <f>COUNTIF(N23:S23,1)-T23</f>
        <v>0</v>
      </c>
      <c r="Z23" s="238">
        <f>COUNTIF(N23:S23,0)</f>
        <v>4</v>
      </c>
      <c r="AA23" s="238">
        <f>SUM(D23+F23+B23+J23+L23)</f>
        <v>13</v>
      </c>
      <c r="AB23" s="238">
        <f>SUM(E23+G23+C23+K23+M23)</f>
        <v>26</v>
      </c>
      <c r="AC23" s="233">
        <f>SUM(AA23-AB23)</f>
        <v>-13</v>
      </c>
      <c r="AD23" s="236">
        <f>X23*2+Y23+Z23</f>
        <v>4</v>
      </c>
      <c r="AE23" s="235" t="s">
        <v>13</v>
      </c>
    </row>
    <row r="24" spans="1:31" ht="15.75">
      <c r="A24" s="253"/>
      <c r="B24" s="254"/>
      <c r="C24" s="252"/>
      <c r="D24" s="255"/>
      <c r="E24" s="252"/>
      <c r="F24" s="255"/>
      <c r="G24" s="252"/>
      <c r="H24" s="244"/>
      <c r="I24" s="246"/>
      <c r="J24" s="255"/>
      <c r="K24" s="277"/>
      <c r="L24" s="255"/>
      <c r="M24" s="279"/>
      <c r="N24" s="269">
        <f>IF(F24=G24,1,IF(F24&gt;G24,3,IF(F24&lt;G24,0)))</f>
        <v>1</v>
      </c>
      <c r="O24" s="269">
        <f>IF(H24=I24,1,IF(H24&gt;I24,3,IF(H24&lt;I24,0)))</f>
        <v>1</v>
      </c>
      <c r="P24" s="269">
        <f>IF(I24=J24,1,IF(I24&gt;J24,3,IF(I24&lt;J24,0)))</f>
        <v>1</v>
      </c>
      <c r="Q24" s="269">
        <f>IF(J24=K24,1,IF(J24&gt;K24,3,IF(J24&lt;K24,0)))</f>
        <v>1</v>
      </c>
      <c r="R24" s="269">
        <f>IF(K24=L24,1,IF(K24&gt;L24,3,IF(K24&lt;L24,0)))</f>
        <v>1</v>
      </c>
      <c r="S24" s="269">
        <f t="shared" si="1"/>
        <v>1</v>
      </c>
      <c r="T24" s="269"/>
      <c r="U24" s="2"/>
      <c r="V24" s="271"/>
      <c r="W24" s="238"/>
      <c r="X24" s="238"/>
      <c r="Y24" s="238"/>
      <c r="Z24" s="238"/>
      <c r="AA24" s="238"/>
      <c r="AB24" s="238"/>
      <c r="AC24" s="233"/>
      <c r="AD24" s="236"/>
      <c r="AE24" s="235"/>
    </row>
    <row r="25" spans="1:31" ht="15.75" customHeight="1">
      <c r="A25" s="253" t="s">
        <v>420</v>
      </c>
      <c r="B25" s="254">
        <v>4</v>
      </c>
      <c r="C25" s="252">
        <v>5</v>
      </c>
      <c r="D25" s="255">
        <v>1</v>
      </c>
      <c r="E25" s="252">
        <v>3</v>
      </c>
      <c r="F25" s="255">
        <v>1</v>
      </c>
      <c r="G25" s="252">
        <v>14</v>
      </c>
      <c r="H25" s="255">
        <v>9</v>
      </c>
      <c r="I25" s="252">
        <v>6</v>
      </c>
      <c r="J25" s="244"/>
      <c r="K25" s="281"/>
      <c r="L25" s="255"/>
      <c r="M25" s="279"/>
      <c r="N25" s="269">
        <f>IF(B25=C25,1,IF(B25&gt;C25,3,IF(B25&lt;C25,0)))</f>
        <v>0</v>
      </c>
      <c r="O25" s="269">
        <f>IF(D25=E25,1,IF(D25&gt;E25,3,IF(D25&lt;E25,0)))</f>
        <v>0</v>
      </c>
      <c r="P25" s="269">
        <f>IF(F25=G25,1,IF(F25&gt;G25,3,IF(F25&lt;G25,0)))</f>
        <v>0</v>
      </c>
      <c r="Q25" s="269">
        <f>IF(H25=I25,1,IF(H25&gt;I25,3,IF(H25&lt;I25,0)))</f>
        <v>3</v>
      </c>
      <c r="R25" s="269">
        <f>IF(J25=K25,1,IF(J25&gt;K25,3,IF(J25&lt;K25,0)))</f>
        <v>1</v>
      </c>
      <c r="S25" s="269">
        <f t="shared" si="1"/>
        <v>1</v>
      </c>
      <c r="T25" s="269">
        <f>COUNTBLANK(B25:M25)/2</f>
        <v>2</v>
      </c>
      <c r="U25" s="2"/>
      <c r="V25" s="239" t="str">
        <f>A25</f>
        <v>RINGERS</v>
      </c>
      <c r="W25" s="238">
        <f>COUNT(B25:M25)/2</f>
        <v>4</v>
      </c>
      <c r="X25" s="238">
        <f>COUNTIF(N25:S25,3)</f>
        <v>1</v>
      </c>
      <c r="Y25" s="238">
        <f>COUNTIF(N25:S25,1)-T25</f>
        <v>0</v>
      </c>
      <c r="Z25" s="238">
        <f>COUNTIF(N25:S25,0)</f>
        <v>3</v>
      </c>
      <c r="AA25" s="238">
        <f>SUM(D25+F25+H25+B25+L25)</f>
        <v>15</v>
      </c>
      <c r="AB25" s="238">
        <f>SUM(E25+G25+I25+C25+M25)</f>
        <v>28</v>
      </c>
      <c r="AC25" s="233">
        <f>SUM(AA25-AB25)</f>
        <v>-13</v>
      </c>
      <c r="AD25" s="236">
        <f>X25*2+Y25+Z25</f>
        <v>5</v>
      </c>
      <c r="AE25" s="235" t="s">
        <v>12</v>
      </c>
    </row>
    <row r="26" spans="1:31" ht="15.75" customHeight="1">
      <c r="A26" s="253"/>
      <c r="B26" s="254"/>
      <c r="C26" s="252"/>
      <c r="D26" s="255"/>
      <c r="E26" s="252"/>
      <c r="F26" s="255"/>
      <c r="G26" s="252"/>
      <c r="H26" s="255"/>
      <c r="I26" s="252"/>
      <c r="J26" s="244"/>
      <c r="K26" s="281"/>
      <c r="L26" s="255"/>
      <c r="M26" s="279"/>
      <c r="N26" s="269">
        <f>IF(F26=G26,1,IF(F26&gt;G26,3,IF(F26&lt;G26,0)))</f>
        <v>1</v>
      </c>
      <c r="O26" s="269">
        <f>IF(H26=I26,1,IF(H26&gt;I26,3,IF(H26&lt;I26,0)))</f>
        <v>1</v>
      </c>
      <c r="P26" s="269">
        <f>IF(I26=J26,1,IF(I26&gt;J26,3,IF(I26&lt;J26,0)))</f>
        <v>1</v>
      </c>
      <c r="Q26" s="269">
        <f>IF(J26=K26,1,IF(J26&gt;K26,3,IF(J26&lt;K26,0)))</f>
        <v>1</v>
      </c>
      <c r="R26" s="269">
        <f>IF(K26=L26,1,IF(K26&gt;L26,3,IF(K26&lt;L26,0)))</f>
        <v>1</v>
      </c>
      <c r="S26" s="269">
        <f t="shared" si="1"/>
        <v>1</v>
      </c>
      <c r="T26" s="269"/>
      <c r="U26" s="2"/>
      <c r="V26" s="239"/>
      <c r="W26" s="238"/>
      <c r="X26" s="238"/>
      <c r="Y26" s="238"/>
      <c r="Z26" s="238"/>
      <c r="AA26" s="238"/>
      <c r="AB26" s="238"/>
      <c r="AC26" s="233"/>
      <c r="AD26" s="236"/>
      <c r="AE26" s="235"/>
    </row>
    <row r="27" spans="1:31" ht="14.25" customHeight="1" hidden="1">
      <c r="A27" s="253"/>
      <c r="B27" s="254"/>
      <c r="C27" s="252"/>
      <c r="D27" s="255"/>
      <c r="E27" s="252"/>
      <c r="F27" s="255"/>
      <c r="G27" s="252"/>
      <c r="H27" s="255"/>
      <c r="I27" s="252"/>
      <c r="J27" s="255"/>
      <c r="K27" s="252"/>
      <c r="L27" s="244"/>
      <c r="M27" s="245"/>
      <c r="N27" s="269">
        <f>IF(B27=C27,1,IF(B27&gt;C27,3,IF(B27&lt;C27,0)))</f>
        <v>1</v>
      </c>
      <c r="O27" s="269">
        <f>IF(D27=E27,1,IF(D27&gt;E27,3,IF(D27&lt;E27,0)))</f>
        <v>1</v>
      </c>
      <c r="P27" s="269">
        <f>IF(F27=G27,1,IF(F27&gt;G27,3,IF(F27&lt;G27,0)))</f>
        <v>1</v>
      </c>
      <c r="Q27" s="269">
        <f>IF(H27=I27,1,IF(H27&gt;I27,3,IF(H27&lt;I27,0)))</f>
        <v>1</v>
      </c>
      <c r="R27" s="269">
        <f>IF(J27=K27,1,IF(J27&gt;K27,3,IF(J27&lt;K27,0)))</f>
        <v>1</v>
      </c>
      <c r="S27" s="269">
        <f>IF(L27=M27,1,IF(L27&gt;M27,3,IF(L27&lt;M27,0)))</f>
        <v>1</v>
      </c>
      <c r="T27" s="269">
        <f>COUNTBLANK(B27:M27)/2</f>
        <v>6</v>
      </c>
      <c r="V27" s="239">
        <f>A27</f>
        <v>0</v>
      </c>
      <c r="W27" s="238">
        <f>COUNT(B27:M27)/2</f>
        <v>0</v>
      </c>
      <c r="X27" s="238">
        <f>COUNTIF(N27:S27,3)</f>
        <v>0</v>
      </c>
      <c r="Y27" s="238">
        <f>COUNTIF(N27:S27,1)-T27</f>
        <v>0</v>
      </c>
      <c r="Z27" s="238">
        <f>COUNTIF(N27:S27,0)</f>
        <v>0</v>
      </c>
      <c r="AA27" s="238">
        <f>SUM(D27+F27+H27+J27+B27)</f>
        <v>0</v>
      </c>
      <c r="AB27" s="238">
        <f>SUM(E27+G27+I27+K27+C27)</f>
        <v>0</v>
      </c>
      <c r="AC27" s="233">
        <f>SUM(AA27-AB27)</f>
        <v>0</v>
      </c>
      <c r="AD27" s="236">
        <f>X27*2+Y27+Z27</f>
        <v>0</v>
      </c>
      <c r="AE27" s="240"/>
    </row>
    <row r="28" spans="1:31" ht="15" customHeight="1" hidden="1">
      <c r="A28" s="253"/>
      <c r="B28" s="254"/>
      <c r="C28" s="252"/>
      <c r="D28" s="255"/>
      <c r="E28" s="252"/>
      <c r="F28" s="255"/>
      <c r="G28" s="252"/>
      <c r="H28" s="255"/>
      <c r="I28" s="252"/>
      <c r="J28" s="255"/>
      <c r="K28" s="252"/>
      <c r="L28" s="244"/>
      <c r="M28" s="245"/>
      <c r="N28" s="269">
        <f>IF(F28=G28,1,IF(F28&gt;G28,3,IF(F28&lt;G28,0)))</f>
        <v>1</v>
      </c>
      <c r="O28" s="269">
        <f>IF(H28=I28,1,IF(H28&gt;I28,3,IF(H28&lt;I28,0)))</f>
        <v>1</v>
      </c>
      <c r="P28" s="269">
        <f>IF(I28=J28,1,IF(I28&gt;J28,3,IF(I28&lt;J28,0)))</f>
        <v>1</v>
      </c>
      <c r="Q28" s="269">
        <f>IF(J28=K28,1,IF(J28&gt;K28,3,IF(J28&lt;K28,0)))</f>
        <v>1</v>
      </c>
      <c r="R28" s="269">
        <f>IF(K28=L28,1,IF(K28&gt;L28,3,IF(K28&lt;L28,0)))</f>
        <v>1</v>
      </c>
      <c r="S28" s="269">
        <f>IF(L28=M28,1,IF(L28&gt;M28,3,IF(L28&lt;M28,0)))</f>
        <v>1</v>
      </c>
      <c r="T28" s="269"/>
      <c r="V28" s="239"/>
      <c r="W28" s="238"/>
      <c r="X28" s="238"/>
      <c r="Y28" s="238"/>
      <c r="Z28" s="238"/>
      <c r="AA28" s="238"/>
      <c r="AB28" s="238"/>
      <c r="AC28" s="233"/>
      <c r="AD28" s="236"/>
      <c r="AE28" s="240"/>
    </row>
    <row r="30" ht="15.75" thickBot="1"/>
    <row r="31" spans="1:30" ht="24" customHeight="1" thickBot="1" thickTop="1">
      <c r="A31" s="23" t="s">
        <v>20</v>
      </c>
      <c r="B31" s="282" t="str">
        <f>A32</f>
        <v>PEDIG JÓ ÖTLETNEK TŰNT</v>
      </c>
      <c r="C31" s="282"/>
      <c r="D31" s="283" t="str">
        <f>A34</f>
        <v>BÁNKI</v>
      </c>
      <c r="E31" s="283"/>
      <c r="F31" s="283" t="str">
        <f>A36</f>
        <v>NOSZLOPY "A"</v>
      </c>
      <c r="G31" s="283"/>
      <c r="H31" s="299" t="str">
        <f>A38</f>
        <v>LABRON</v>
      </c>
      <c r="I31" s="300"/>
      <c r="J31" s="294"/>
      <c r="K31" s="295"/>
      <c r="L31" s="298">
        <f>A40</f>
        <v>0</v>
      </c>
      <c r="M31" s="283"/>
      <c r="V31" s="6" t="s">
        <v>20</v>
      </c>
      <c r="W31" s="4" t="s">
        <v>1</v>
      </c>
      <c r="X31" s="4" t="s">
        <v>2</v>
      </c>
      <c r="Y31" s="4" t="s">
        <v>0</v>
      </c>
      <c r="Z31" s="4" t="s">
        <v>3</v>
      </c>
      <c r="AA31" s="4" t="s">
        <v>4</v>
      </c>
      <c r="AB31" s="4" t="s">
        <v>5</v>
      </c>
      <c r="AC31" s="4" t="s">
        <v>68</v>
      </c>
      <c r="AD31" s="5" t="s">
        <v>6</v>
      </c>
    </row>
    <row r="32" spans="1:31" ht="15.75" customHeight="1" thickTop="1">
      <c r="A32" s="284" t="s">
        <v>421</v>
      </c>
      <c r="B32" s="266"/>
      <c r="C32" s="267"/>
      <c r="D32" s="286">
        <v>5</v>
      </c>
      <c r="E32" s="288">
        <v>12</v>
      </c>
      <c r="F32" s="286">
        <v>4</v>
      </c>
      <c r="G32" s="288">
        <v>17</v>
      </c>
      <c r="H32" s="286">
        <v>2</v>
      </c>
      <c r="I32" s="290">
        <v>11</v>
      </c>
      <c r="J32" s="296"/>
      <c r="K32" s="293"/>
      <c r="L32" s="297"/>
      <c r="M32" s="288"/>
      <c r="N32" s="269">
        <f>IF(B32=C32,1,IF(B32&gt;C32,3,IF(B32&lt;C32,0)))</f>
        <v>1</v>
      </c>
      <c r="O32" s="269">
        <f>IF(D32=E32,1,IF(D32&gt;E32,3,IF(D32&lt;E32,0)))</f>
        <v>0</v>
      </c>
      <c r="P32" s="269">
        <f>IF(F32=G32,1,IF(F32&gt;G32,3,IF(F32&lt;G32,0)))</f>
        <v>0</v>
      </c>
      <c r="Q32" s="269">
        <f>IF(H32=I32,1,IF(H32&gt;I32,3,IF(H32&lt;I32,0)))</f>
        <v>0</v>
      </c>
      <c r="R32" s="269">
        <f>IF(J32=K32,1,IF(J32&gt;K32,3,IF(J32&lt;K32,0)))</f>
        <v>1</v>
      </c>
      <c r="S32" s="269">
        <f aca="true" t="shared" si="2" ref="S32:S41">IF(L32=M32,1,IF(L32&gt;M32,3,IF(L32&lt;M32,0)))</f>
        <v>1</v>
      </c>
      <c r="T32" s="269">
        <f>COUNTBLANK(B32:M32)/2</f>
        <v>3</v>
      </c>
      <c r="V32" s="239" t="str">
        <f>A32</f>
        <v>PEDIG JÓ ÖTLETNEK TŰNT</v>
      </c>
      <c r="W32" s="238">
        <f>COUNT(B32:M32)/2</f>
        <v>3</v>
      </c>
      <c r="X32" s="238">
        <f>COUNTIF(N32:S32,3)</f>
        <v>0</v>
      </c>
      <c r="Y32" s="238">
        <f>COUNTIF(N32:S32,1)-T32</f>
        <v>0</v>
      </c>
      <c r="Z32" s="238">
        <f>COUNTIF(N32:S32,0)</f>
        <v>3</v>
      </c>
      <c r="AA32" s="238">
        <f>SUM(D32+F32+H32+J32+L32)</f>
        <v>11</v>
      </c>
      <c r="AB32" s="238">
        <f>SUM(E32+G32+I32+K32+M32)</f>
        <v>40</v>
      </c>
      <c r="AC32" s="233">
        <f>SUM(AA32-AB32)</f>
        <v>-29</v>
      </c>
      <c r="AD32" s="236">
        <f>X32*2+Y32+Z32</f>
        <v>3</v>
      </c>
      <c r="AE32" s="231" t="s">
        <v>12</v>
      </c>
    </row>
    <row r="33" spans="1:31" ht="15" customHeight="1">
      <c r="A33" s="285"/>
      <c r="B33" s="268"/>
      <c r="C33" s="246"/>
      <c r="D33" s="287"/>
      <c r="E33" s="289"/>
      <c r="F33" s="287"/>
      <c r="G33" s="289"/>
      <c r="H33" s="287"/>
      <c r="I33" s="291"/>
      <c r="J33" s="296"/>
      <c r="K33" s="293"/>
      <c r="L33" s="292"/>
      <c r="M33" s="289"/>
      <c r="N33" s="269">
        <f>IF(F33=G33,1,IF(F33&gt;G33,3,IF(F33&lt;G33,0)))</f>
        <v>1</v>
      </c>
      <c r="O33" s="269">
        <f>IF(H33=I33,1,IF(H33&gt;I33,3,IF(H33&lt;I33,0)))</f>
        <v>1</v>
      </c>
      <c r="P33" s="269">
        <f>IF(I33=J33,1,IF(I33&gt;J33,3,IF(I33&lt;J33,0)))</f>
        <v>1</v>
      </c>
      <c r="Q33" s="269">
        <f>IF(J33=K33,1,IF(J33&gt;K33,3,IF(J33&lt;K33,0)))</f>
        <v>1</v>
      </c>
      <c r="R33" s="269">
        <f>IF(K33=L33,1,IF(K33&gt;L33,3,IF(K33&lt;L33,0)))</f>
        <v>1</v>
      </c>
      <c r="S33" s="269">
        <f t="shared" si="2"/>
        <v>1</v>
      </c>
      <c r="T33" s="269"/>
      <c r="V33" s="239"/>
      <c r="W33" s="238"/>
      <c r="X33" s="238"/>
      <c r="Y33" s="238"/>
      <c r="Z33" s="238"/>
      <c r="AA33" s="238"/>
      <c r="AB33" s="238"/>
      <c r="AC33" s="233"/>
      <c r="AD33" s="236"/>
      <c r="AE33" s="231"/>
    </row>
    <row r="34" spans="1:31" ht="15">
      <c r="A34" s="303" t="s">
        <v>422</v>
      </c>
      <c r="B34" s="304">
        <v>12</v>
      </c>
      <c r="C34" s="289">
        <v>5</v>
      </c>
      <c r="D34" s="244"/>
      <c r="E34" s="246"/>
      <c r="F34" s="287">
        <v>5</v>
      </c>
      <c r="G34" s="289">
        <v>14</v>
      </c>
      <c r="H34" s="287">
        <v>11</v>
      </c>
      <c r="I34" s="291">
        <v>5</v>
      </c>
      <c r="J34" s="296"/>
      <c r="K34" s="293"/>
      <c r="L34" s="292"/>
      <c r="M34" s="289"/>
      <c r="N34" s="269">
        <f>IF(B34=C34,1,IF(B34&gt;C34,3,IF(B34&lt;C34,0)))</f>
        <v>3</v>
      </c>
      <c r="O34" s="269">
        <f>IF(D34=E34,1,IF(D34&gt;E34,3,IF(D34&lt;E34,0)))</f>
        <v>1</v>
      </c>
      <c r="P34" s="269">
        <f>IF(F34=G34,1,IF(F34&gt;G34,3,IF(F34&lt;G34,0)))</f>
        <v>0</v>
      </c>
      <c r="Q34" s="269">
        <f>IF(H34=I34,1,IF(H34&gt;I34,3,IF(H34&lt;I34,0)))</f>
        <v>3</v>
      </c>
      <c r="R34" s="269">
        <f>IF(J34=K34,1,IF(J34&gt;K34,3,IF(J34&lt;K34,0)))</f>
        <v>1</v>
      </c>
      <c r="S34" s="269">
        <f t="shared" si="2"/>
        <v>1</v>
      </c>
      <c r="T34" s="269">
        <f>COUNTBLANK(B34:M34)/2</f>
        <v>3</v>
      </c>
      <c r="V34" s="239" t="str">
        <f>A34</f>
        <v>BÁNKI</v>
      </c>
      <c r="W34" s="238">
        <f>COUNT(B34:M34)/2</f>
        <v>3</v>
      </c>
      <c r="X34" s="238">
        <f>COUNTIF(N34:S34,3)</f>
        <v>2</v>
      </c>
      <c r="Y34" s="238">
        <f>COUNTIF(N34:S34,1)-T34</f>
        <v>0</v>
      </c>
      <c r="Z34" s="238">
        <f>COUNTIF(N34:S34,0)</f>
        <v>1</v>
      </c>
      <c r="AA34" s="238">
        <f>SUM(B34+F34+H34+J34+L34)</f>
        <v>28</v>
      </c>
      <c r="AB34" s="238">
        <f>SUM(C34+G34+I34+K34+M34)</f>
        <v>24</v>
      </c>
      <c r="AC34" s="233">
        <f>SUM(AA34-AB34)</f>
        <v>4</v>
      </c>
      <c r="AD34" s="236">
        <f>X34*2+Y34+Z34</f>
        <v>5</v>
      </c>
      <c r="AE34" s="237" t="s">
        <v>10</v>
      </c>
    </row>
    <row r="35" spans="1:31" ht="15">
      <c r="A35" s="303"/>
      <c r="B35" s="304"/>
      <c r="C35" s="289"/>
      <c r="D35" s="244"/>
      <c r="E35" s="246"/>
      <c r="F35" s="287"/>
      <c r="G35" s="289"/>
      <c r="H35" s="287"/>
      <c r="I35" s="291"/>
      <c r="J35" s="296"/>
      <c r="K35" s="293"/>
      <c r="L35" s="292"/>
      <c r="M35" s="289"/>
      <c r="N35" s="269">
        <f>IF(F35=G35,1,IF(F35&gt;G35,3,IF(F35&lt;G35,0)))</f>
        <v>1</v>
      </c>
      <c r="O35" s="269">
        <f>IF(H35=I35,1,IF(H35&gt;I35,3,IF(H35&lt;I35,0)))</f>
        <v>1</v>
      </c>
      <c r="P35" s="269">
        <f>IF(I35=J35,1,IF(I35&gt;J35,3,IF(I35&lt;J35,0)))</f>
        <v>1</v>
      </c>
      <c r="Q35" s="269">
        <f>IF(J35=K35,1,IF(J35&gt;K35,3,IF(J35&lt;K35,0)))</f>
        <v>1</v>
      </c>
      <c r="R35" s="269">
        <f>IF(K35=L35,1,IF(K35&gt;L35,3,IF(K35&lt;L35,0)))</f>
        <v>1</v>
      </c>
      <c r="S35" s="269">
        <f t="shared" si="2"/>
        <v>1</v>
      </c>
      <c r="T35" s="269"/>
      <c r="V35" s="239"/>
      <c r="W35" s="238"/>
      <c r="X35" s="238"/>
      <c r="Y35" s="238"/>
      <c r="Z35" s="238"/>
      <c r="AA35" s="238"/>
      <c r="AB35" s="238"/>
      <c r="AC35" s="233"/>
      <c r="AD35" s="236"/>
      <c r="AE35" s="237"/>
    </row>
    <row r="36" spans="1:31" ht="15">
      <c r="A36" s="303" t="s">
        <v>423</v>
      </c>
      <c r="B36" s="304">
        <v>17</v>
      </c>
      <c r="C36" s="289">
        <v>4</v>
      </c>
      <c r="D36" s="287">
        <v>14</v>
      </c>
      <c r="E36" s="289">
        <v>5</v>
      </c>
      <c r="F36" s="244"/>
      <c r="G36" s="246"/>
      <c r="H36" s="287">
        <v>12</v>
      </c>
      <c r="I36" s="291">
        <v>7</v>
      </c>
      <c r="J36" s="296"/>
      <c r="K36" s="293"/>
      <c r="L36" s="292"/>
      <c r="M36" s="289"/>
      <c r="N36" s="269">
        <f>IF(B36=C36,1,IF(B36&gt;C36,3,IF(B36&lt;C36,0)))</f>
        <v>3</v>
      </c>
      <c r="O36" s="269">
        <f>IF(D36=E36,1,IF(D36&gt;E36,3,IF(D36&lt;E36,0)))</f>
        <v>3</v>
      </c>
      <c r="P36" s="269">
        <f>IF(F36=G36,1,IF(F36&gt;G36,3,IF(F36&lt;G36,0)))</f>
        <v>1</v>
      </c>
      <c r="Q36" s="269">
        <f>IF(H36=I36,1,IF(H36&gt;I36,3,IF(H36&lt;I36,0)))</f>
        <v>3</v>
      </c>
      <c r="R36" s="269">
        <f>IF(J36=K36,1,IF(J36&gt;K36,3,IF(J36&lt;K36,0)))</f>
        <v>1</v>
      </c>
      <c r="S36" s="269">
        <f t="shared" si="2"/>
        <v>1</v>
      </c>
      <c r="T36" s="269">
        <f>COUNTBLANK(B36:M36)/2</f>
        <v>3</v>
      </c>
      <c r="V36" s="239" t="str">
        <f>A36</f>
        <v>NOSZLOPY "A"</v>
      </c>
      <c r="W36" s="238">
        <f>COUNT(B36:M36)/2</f>
        <v>3</v>
      </c>
      <c r="X36" s="238">
        <f>COUNTIF(N36:S36,3)</f>
        <v>3</v>
      </c>
      <c r="Y36" s="238">
        <f>COUNTIF(N36:S36,1)-T36</f>
        <v>0</v>
      </c>
      <c r="Z36" s="238">
        <f>COUNTIF(N36:S36,0)</f>
        <v>0</v>
      </c>
      <c r="AA36" s="238">
        <f>SUM(D36+B36+H36+J36+L36)</f>
        <v>43</v>
      </c>
      <c r="AB36" s="238">
        <f>SUM(E36+C36+I36+K36+M36)</f>
        <v>16</v>
      </c>
      <c r="AC36" s="233">
        <f>SUM(AA36-AB36)</f>
        <v>27</v>
      </c>
      <c r="AD36" s="236">
        <f>X36*2+Y36+Z36</f>
        <v>6</v>
      </c>
      <c r="AE36" s="237" t="s">
        <v>9</v>
      </c>
    </row>
    <row r="37" spans="1:31" ht="15">
      <c r="A37" s="303"/>
      <c r="B37" s="304"/>
      <c r="C37" s="289"/>
      <c r="D37" s="287"/>
      <c r="E37" s="289"/>
      <c r="F37" s="244"/>
      <c r="G37" s="246"/>
      <c r="H37" s="287"/>
      <c r="I37" s="291"/>
      <c r="J37" s="296"/>
      <c r="K37" s="293"/>
      <c r="L37" s="292"/>
      <c r="M37" s="289"/>
      <c r="N37" s="269">
        <f>IF(F37=G37,1,IF(F37&gt;G37,3,IF(F37&lt;G37,0)))</f>
        <v>1</v>
      </c>
      <c r="O37" s="269">
        <f>IF(H37=I37,1,IF(H37&gt;I37,3,IF(H37&lt;I37,0)))</f>
        <v>1</v>
      </c>
      <c r="P37" s="269">
        <f>IF(I37=J37,1,IF(I37&gt;J37,3,IF(I37&lt;J37,0)))</f>
        <v>1</v>
      </c>
      <c r="Q37" s="269">
        <f>IF(J37=K37,1,IF(J37&gt;K37,3,IF(J37&lt;K37,0)))</f>
        <v>1</v>
      </c>
      <c r="R37" s="269">
        <f>IF(K37=L37,1,IF(K37&gt;L37,3,IF(K37&lt;L37,0)))</f>
        <v>1</v>
      </c>
      <c r="S37" s="269">
        <f t="shared" si="2"/>
        <v>1</v>
      </c>
      <c r="T37" s="269"/>
      <c r="V37" s="239"/>
      <c r="W37" s="238"/>
      <c r="X37" s="238"/>
      <c r="Y37" s="238"/>
      <c r="Z37" s="238"/>
      <c r="AA37" s="238"/>
      <c r="AB37" s="238"/>
      <c r="AC37" s="233"/>
      <c r="AD37" s="236"/>
      <c r="AE37" s="237"/>
    </row>
    <row r="38" spans="1:31" ht="15">
      <c r="A38" s="303" t="s">
        <v>424</v>
      </c>
      <c r="B38" s="304">
        <v>11</v>
      </c>
      <c r="C38" s="289">
        <v>2</v>
      </c>
      <c r="D38" s="287">
        <v>5</v>
      </c>
      <c r="E38" s="289">
        <v>11</v>
      </c>
      <c r="F38" s="287">
        <v>7</v>
      </c>
      <c r="G38" s="289">
        <v>12</v>
      </c>
      <c r="H38" s="244"/>
      <c r="I38" s="245"/>
      <c r="J38" s="296"/>
      <c r="K38" s="293"/>
      <c r="L38" s="292"/>
      <c r="M38" s="289"/>
      <c r="N38" s="269">
        <f>IF(B38=C38,1,IF(B38&gt;C38,3,IF(B38&lt;C38,0)))</f>
        <v>3</v>
      </c>
      <c r="O38" s="269">
        <f>IF(D38=E38,1,IF(D38&gt;E38,3,IF(D38&lt;E38,0)))</f>
        <v>0</v>
      </c>
      <c r="P38" s="269">
        <f>IF(F38=G38,1,IF(F38&gt;G38,3,IF(F38&lt;G38,0)))</f>
        <v>0</v>
      </c>
      <c r="Q38" s="269">
        <f>IF(H38=I38,1,IF(H38&gt;I38,3,IF(H38&lt;I38,0)))</f>
        <v>1</v>
      </c>
      <c r="R38" s="269">
        <f>IF(J38=K38,1,IF(J38&gt;K38,3,IF(J38&lt;K38,0)))</f>
        <v>1</v>
      </c>
      <c r="S38" s="269">
        <f t="shared" si="2"/>
        <v>1</v>
      </c>
      <c r="T38" s="269">
        <f>COUNTBLANK(B38:M38)/2</f>
        <v>3</v>
      </c>
      <c r="V38" s="271" t="str">
        <f>A38</f>
        <v>LABRON</v>
      </c>
      <c r="W38" s="238">
        <f>COUNT(B38:M38)/2</f>
        <v>3</v>
      </c>
      <c r="X38" s="238">
        <f>COUNTIF(N38:S38,3)</f>
        <v>1</v>
      </c>
      <c r="Y38" s="238">
        <f>COUNTIF(N38:S38,1)-T38</f>
        <v>0</v>
      </c>
      <c r="Z38" s="238">
        <f>COUNTIF(N38:S38,0)</f>
        <v>2</v>
      </c>
      <c r="AA38" s="238">
        <f>SUM(D38+F38+B38+J38+L38)</f>
        <v>23</v>
      </c>
      <c r="AB38" s="238">
        <f>SUM(E38+G38+C38+K38+M38)</f>
        <v>25</v>
      </c>
      <c r="AC38" s="233">
        <f>SUM(AA38-AB38)</f>
        <v>-2</v>
      </c>
      <c r="AD38" s="236">
        <f>X38*2+Y38+Z38</f>
        <v>4</v>
      </c>
      <c r="AE38" s="231" t="s">
        <v>11</v>
      </c>
    </row>
    <row r="39" spans="1:31" ht="15.75" thickBot="1">
      <c r="A39" s="306"/>
      <c r="B39" s="305"/>
      <c r="C39" s="301"/>
      <c r="D39" s="302"/>
      <c r="E39" s="301"/>
      <c r="F39" s="302"/>
      <c r="G39" s="301"/>
      <c r="H39" s="312"/>
      <c r="I39" s="313"/>
      <c r="J39" s="296"/>
      <c r="K39" s="293"/>
      <c r="L39" s="292"/>
      <c r="M39" s="289"/>
      <c r="N39" s="269">
        <f>IF(F39=G39,1,IF(F39&gt;G39,3,IF(F39&lt;G39,0)))</f>
        <v>1</v>
      </c>
      <c r="O39" s="269">
        <f>IF(H39=I39,1,IF(H39&gt;I39,3,IF(H39&lt;I39,0)))</f>
        <v>1</v>
      </c>
      <c r="P39" s="269">
        <f>IF(I39=J39,1,IF(I39&gt;J39,3,IF(I39&lt;J39,0)))</f>
        <v>1</v>
      </c>
      <c r="Q39" s="269">
        <f>IF(J39=K39,1,IF(J39&gt;K39,3,IF(J39&lt;K39,0)))</f>
        <v>1</v>
      </c>
      <c r="R39" s="269">
        <f>IF(K39=L39,1,IF(K39&gt;L39,3,IF(K39&lt;L39,0)))</f>
        <v>1</v>
      </c>
      <c r="S39" s="269">
        <f t="shared" si="2"/>
        <v>1</v>
      </c>
      <c r="T39" s="269"/>
      <c r="V39" s="271"/>
      <c r="W39" s="238"/>
      <c r="X39" s="238"/>
      <c r="Y39" s="238"/>
      <c r="Z39" s="238"/>
      <c r="AA39" s="238"/>
      <c r="AB39" s="238"/>
      <c r="AC39" s="233"/>
      <c r="AD39" s="236"/>
      <c r="AE39" s="231"/>
    </row>
    <row r="40" spans="1:31" ht="15" hidden="1">
      <c r="A40" s="307"/>
      <c r="B40" s="309"/>
      <c r="C40" s="310"/>
      <c r="D40" s="311"/>
      <c r="E40" s="310"/>
      <c r="F40" s="311"/>
      <c r="G40" s="310"/>
      <c r="H40" s="311"/>
      <c r="I40" s="310"/>
      <c r="J40" s="311"/>
      <c r="K40" s="310"/>
      <c r="L40" s="244"/>
      <c r="M40" s="246"/>
      <c r="N40" s="269">
        <f>IF(B40=C40,1,IF(B40&gt;C40,3,IF(B40&lt;C40,0)))</f>
        <v>1</v>
      </c>
      <c r="O40" s="269">
        <f>IF(D40=E40,1,IF(D40&gt;E40,3,IF(D40&lt;E40,0)))</f>
        <v>1</v>
      </c>
      <c r="P40" s="269">
        <f>IF(F40=G40,1,IF(F40&gt;G40,3,IF(F40&lt;G40,0)))</f>
        <v>1</v>
      </c>
      <c r="Q40" s="269">
        <f>IF(H40=I40,1,IF(H40&gt;I40,3,IF(H40&lt;I40,0)))</f>
        <v>1</v>
      </c>
      <c r="R40" s="269">
        <f>IF(J40=K40,1,IF(J40&gt;K40,3,IF(J40&lt;K40,0)))</f>
        <v>1</v>
      </c>
      <c r="S40" s="269">
        <f t="shared" si="2"/>
        <v>1</v>
      </c>
      <c r="T40" s="269">
        <f>COUNTBLANK(B40:M40)/2</f>
        <v>6</v>
      </c>
      <c r="V40" s="239">
        <f>A40</f>
        <v>0</v>
      </c>
      <c r="W40" s="238">
        <f>COUNT(B40:M40)/2</f>
        <v>0</v>
      </c>
      <c r="X40" s="238">
        <f>COUNTIF(N40:S40,3)</f>
        <v>0</v>
      </c>
      <c r="Y40" s="238">
        <f>COUNTIF(N40:S40,1)-T40</f>
        <v>0</v>
      </c>
      <c r="Z40" s="238">
        <f>COUNTIF(N40:S40,0)</f>
        <v>0</v>
      </c>
      <c r="AA40" s="238">
        <f>SUM(D40+F40+H40+J40+B40)</f>
        <v>0</v>
      </c>
      <c r="AB40" s="238">
        <f>SUM(E40+G40+I40+K40+C40)</f>
        <v>0</v>
      </c>
      <c r="AC40" s="233">
        <f>SUM(AA40-AB40)</f>
        <v>0</v>
      </c>
      <c r="AD40" s="236">
        <f>X40*2+Y40+Z40</f>
        <v>0</v>
      </c>
      <c r="AE40" s="232"/>
    </row>
    <row r="41" spans="1:31" ht="15" hidden="1">
      <c r="A41" s="308"/>
      <c r="B41" s="304"/>
      <c r="C41" s="289"/>
      <c r="D41" s="287"/>
      <c r="E41" s="289"/>
      <c r="F41" s="287"/>
      <c r="G41" s="289"/>
      <c r="H41" s="287"/>
      <c r="I41" s="289"/>
      <c r="J41" s="287"/>
      <c r="K41" s="289"/>
      <c r="L41" s="244"/>
      <c r="M41" s="246"/>
      <c r="N41" s="269">
        <f>IF(F41=G41,1,IF(F41&gt;G41,3,IF(F41&lt;G41,0)))</f>
        <v>1</v>
      </c>
      <c r="O41" s="269">
        <f>IF(H41=I41,1,IF(H41&gt;I41,3,IF(H41&lt;I41,0)))</f>
        <v>1</v>
      </c>
      <c r="P41" s="269">
        <f>IF(I41=J41,1,IF(I41&gt;J41,3,IF(I41&lt;J41,0)))</f>
        <v>1</v>
      </c>
      <c r="Q41" s="269">
        <f>IF(J41=K41,1,IF(J41&gt;K41,3,IF(J41&lt;K41,0)))</f>
        <v>1</v>
      </c>
      <c r="R41" s="269">
        <f>IF(K41=L41,1,IF(K41&gt;L41,3,IF(K41&lt;L41,0)))</f>
        <v>1</v>
      </c>
      <c r="S41" s="269">
        <f t="shared" si="2"/>
        <v>1</v>
      </c>
      <c r="T41" s="269"/>
      <c r="V41" s="239"/>
      <c r="W41" s="238"/>
      <c r="X41" s="238"/>
      <c r="Y41" s="238"/>
      <c r="Z41" s="238"/>
      <c r="AA41" s="238"/>
      <c r="AB41" s="238"/>
      <c r="AC41" s="233"/>
      <c r="AD41" s="236"/>
      <c r="AE41" s="232"/>
    </row>
    <row r="42" ht="15.75" thickTop="1"/>
    <row r="43" ht="15.75" thickBot="1"/>
    <row r="44" spans="1:30" ht="17.25" thickBot="1" thickTop="1">
      <c r="A44" s="24" t="s">
        <v>21</v>
      </c>
      <c r="B44" s="324" t="str">
        <f>A45</f>
        <v>KETCH&amp;MATCHO</v>
      </c>
      <c r="C44" s="324"/>
      <c r="D44" s="324" t="str">
        <f>A47</f>
        <v>VÖRÖSMARTY 12.G</v>
      </c>
      <c r="E44" s="324"/>
      <c r="F44" s="324" t="str">
        <f>A49</f>
        <v>LÓCZY LIONS</v>
      </c>
      <c r="G44" s="324"/>
      <c r="H44" s="329" t="str">
        <f>A51</f>
        <v>JENDRASSIK</v>
      </c>
      <c r="I44" s="329"/>
      <c r="J44" s="324" t="str">
        <f>A53</f>
        <v>BALLERS</v>
      </c>
      <c r="K44" s="328"/>
      <c r="L44" s="324">
        <f>A55</f>
        <v>0</v>
      </c>
      <c r="M44" s="325"/>
      <c r="N44" s="1"/>
      <c r="V44" s="6" t="s">
        <v>21</v>
      </c>
      <c r="W44" s="4" t="s">
        <v>1</v>
      </c>
      <c r="X44" s="4" t="s">
        <v>2</v>
      </c>
      <c r="Y44" s="4" t="s">
        <v>0</v>
      </c>
      <c r="Z44" s="4" t="s">
        <v>3</v>
      </c>
      <c r="AA44" s="4" t="s">
        <v>4</v>
      </c>
      <c r="AB44" s="4" t="s">
        <v>5</v>
      </c>
      <c r="AC44" s="4" t="s">
        <v>68</v>
      </c>
      <c r="AD44" s="5" t="s">
        <v>6</v>
      </c>
    </row>
    <row r="45" spans="1:31" ht="16.5" thickTop="1">
      <c r="A45" s="314" t="s">
        <v>425</v>
      </c>
      <c r="B45" s="316"/>
      <c r="C45" s="317"/>
      <c r="D45" s="320">
        <v>10</v>
      </c>
      <c r="E45" s="322">
        <v>6</v>
      </c>
      <c r="F45" s="320">
        <v>4</v>
      </c>
      <c r="G45" s="322">
        <v>6</v>
      </c>
      <c r="H45" s="320">
        <v>11</v>
      </c>
      <c r="I45" s="322">
        <v>6</v>
      </c>
      <c r="J45" s="320">
        <v>9</v>
      </c>
      <c r="K45" s="326">
        <v>1</v>
      </c>
      <c r="L45" s="320"/>
      <c r="M45" s="330"/>
      <c r="N45" s="269">
        <f>IF(B45=C45,1,IF(B45&gt;C45,3,IF(B45&lt;C45,0)))</f>
        <v>1</v>
      </c>
      <c r="O45" s="269">
        <f>IF(D45=E45,1,IF(D45&gt;E45,3,IF(D45&lt;E45,0)))</f>
        <v>3</v>
      </c>
      <c r="P45" s="269">
        <f>IF(F45=G45,1,IF(F45&gt;G45,3,IF(F45&lt;G45,0)))</f>
        <v>0</v>
      </c>
      <c r="Q45" s="269">
        <f>IF(H45=I45,1,IF(H45&gt;I45,3,IF(H45&lt;I45,0)))</f>
        <v>3</v>
      </c>
      <c r="R45" s="269">
        <f>IF(J45=K45,1,IF(J45&gt;K45,3,IF(J45&lt;K45,0)))</f>
        <v>3</v>
      </c>
      <c r="S45" s="269">
        <f aca="true" t="shared" si="3" ref="S45:S54">IF(L45=M45,1,IF(L45&gt;M45,3,IF(L45&lt;M45,0)))</f>
        <v>1</v>
      </c>
      <c r="T45" s="269">
        <f>COUNTBLANK(B45:M45)/2</f>
        <v>2</v>
      </c>
      <c r="U45" s="2"/>
      <c r="V45" s="239" t="str">
        <f>A45</f>
        <v>KETCH&amp;MATCHO</v>
      </c>
      <c r="W45" s="238">
        <f>COUNT(B45:M45)/2</f>
        <v>4</v>
      </c>
      <c r="X45" s="238">
        <f>COUNTIF(N45:S45,3)</f>
        <v>3</v>
      </c>
      <c r="Y45" s="238">
        <f>COUNTIF(N45:S45,1)-T45</f>
        <v>0</v>
      </c>
      <c r="Z45" s="238">
        <f>COUNTIF(N45:S45,0)</f>
        <v>1</v>
      </c>
      <c r="AA45" s="238">
        <f>SUM(D45+F45+H45+J45+L45)</f>
        <v>34</v>
      </c>
      <c r="AB45" s="238">
        <f>SUM(E45+G45+I45+K45+M45)</f>
        <v>19</v>
      </c>
      <c r="AC45" s="233">
        <f>SUM(AA45-AB45)</f>
        <v>15</v>
      </c>
      <c r="AD45" s="236">
        <f>X45*2+Y45+Z45</f>
        <v>7</v>
      </c>
      <c r="AE45" s="237" t="s">
        <v>10</v>
      </c>
    </row>
    <row r="46" spans="1:31" ht="15.75">
      <c r="A46" s="315"/>
      <c r="B46" s="318"/>
      <c r="C46" s="319"/>
      <c r="D46" s="321"/>
      <c r="E46" s="323"/>
      <c r="F46" s="321"/>
      <c r="G46" s="323"/>
      <c r="H46" s="321"/>
      <c r="I46" s="323"/>
      <c r="J46" s="321"/>
      <c r="K46" s="327"/>
      <c r="L46" s="321"/>
      <c r="M46" s="331"/>
      <c r="N46" s="269">
        <f>IF(F46=G46,1,IF(F46&gt;G46,3,IF(F46&lt;G46,0)))</f>
        <v>1</v>
      </c>
      <c r="O46" s="269">
        <f>IF(H46=I46,1,IF(H46&gt;I46,3,IF(H46&lt;I46,0)))</f>
        <v>1</v>
      </c>
      <c r="P46" s="269">
        <f>IF(I46=J46,1,IF(I46&gt;J46,3,IF(I46&lt;J46,0)))</f>
        <v>1</v>
      </c>
      <c r="Q46" s="269">
        <f>IF(J46=K46,1,IF(J46&gt;K46,3,IF(J46&lt;K46,0)))</f>
        <v>1</v>
      </c>
      <c r="R46" s="269">
        <f>IF(K46=L46,1,IF(K46&gt;L46,3,IF(K46&lt;L46,0)))</f>
        <v>1</v>
      </c>
      <c r="S46" s="269">
        <f t="shared" si="3"/>
        <v>1</v>
      </c>
      <c r="T46" s="269"/>
      <c r="U46" s="2"/>
      <c r="V46" s="239"/>
      <c r="W46" s="238"/>
      <c r="X46" s="238"/>
      <c r="Y46" s="238"/>
      <c r="Z46" s="238"/>
      <c r="AA46" s="238"/>
      <c r="AB46" s="238"/>
      <c r="AC46" s="233"/>
      <c r="AD46" s="236"/>
      <c r="AE46" s="237"/>
    </row>
    <row r="47" spans="1:31" ht="15.75">
      <c r="A47" s="332" t="s">
        <v>426</v>
      </c>
      <c r="B47" s="333">
        <v>6</v>
      </c>
      <c r="C47" s="323">
        <v>10</v>
      </c>
      <c r="D47" s="334"/>
      <c r="E47" s="335"/>
      <c r="F47" s="321">
        <v>3</v>
      </c>
      <c r="G47" s="323">
        <v>13</v>
      </c>
      <c r="H47" s="321">
        <v>4</v>
      </c>
      <c r="I47" s="323">
        <v>8</v>
      </c>
      <c r="J47" s="321">
        <v>8</v>
      </c>
      <c r="K47" s="327">
        <v>5</v>
      </c>
      <c r="L47" s="321"/>
      <c r="M47" s="331"/>
      <c r="N47" s="269">
        <f>IF(B47=C47,1,IF(B47&gt;C47,3,IF(B47&lt;C47,0)))</f>
        <v>0</v>
      </c>
      <c r="O47" s="269">
        <f>IF(D47=E47,1,IF(D47&gt;E47,3,IF(D47&lt;E47,0)))</f>
        <v>1</v>
      </c>
      <c r="P47" s="269">
        <f>IF(F47=G47,1,IF(F47&gt;G47,3,IF(F47&lt;G47,0)))</f>
        <v>0</v>
      </c>
      <c r="Q47" s="269">
        <f>IF(H47=I47,1,IF(H47&gt;I47,3,IF(H47&lt;I47,0)))</f>
        <v>0</v>
      </c>
      <c r="R47" s="269">
        <f>IF(J47=K47,1,IF(J47&gt;K47,3,IF(J47&lt;K47,0)))</f>
        <v>3</v>
      </c>
      <c r="S47" s="269">
        <f t="shared" si="3"/>
        <v>1</v>
      </c>
      <c r="T47" s="269">
        <f>COUNTBLANK(B47:M47)/2</f>
        <v>2</v>
      </c>
      <c r="U47" s="2"/>
      <c r="V47" s="239" t="str">
        <f>A47</f>
        <v>VÖRÖSMARTY 12.G</v>
      </c>
      <c r="W47" s="238">
        <f>COUNT(B47:M47)/2</f>
        <v>4</v>
      </c>
      <c r="X47" s="238">
        <f>COUNTIF(N47:S47,3)</f>
        <v>1</v>
      </c>
      <c r="Y47" s="238">
        <f>COUNTIF(N47:S47,1)-T47</f>
        <v>0</v>
      </c>
      <c r="Z47" s="238">
        <f>COUNTIF(N47:S47,0)</f>
        <v>3</v>
      </c>
      <c r="AA47" s="238">
        <f>SUM(B47+F47+H47+J47+L47)</f>
        <v>21</v>
      </c>
      <c r="AB47" s="238">
        <f>SUM(C47+G47+I47+K47+M47)</f>
        <v>36</v>
      </c>
      <c r="AC47" s="233">
        <f>SUM(AA47-AB47)</f>
        <v>-15</v>
      </c>
      <c r="AD47" s="236">
        <f>X47*2+Y47+Z47</f>
        <v>5</v>
      </c>
      <c r="AE47" s="231" t="s">
        <v>12</v>
      </c>
    </row>
    <row r="48" spans="1:31" ht="15.75">
      <c r="A48" s="332"/>
      <c r="B48" s="333"/>
      <c r="C48" s="323"/>
      <c r="D48" s="334"/>
      <c r="E48" s="335"/>
      <c r="F48" s="321"/>
      <c r="G48" s="323"/>
      <c r="H48" s="321"/>
      <c r="I48" s="323"/>
      <c r="J48" s="321"/>
      <c r="K48" s="327"/>
      <c r="L48" s="321"/>
      <c r="M48" s="331"/>
      <c r="N48" s="269">
        <f>IF(F48=G48,1,IF(F48&gt;G48,3,IF(F48&lt;G48,0)))</f>
        <v>1</v>
      </c>
      <c r="O48" s="269">
        <f>IF(H48=I48,1,IF(H48&gt;I48,3,IF(H48&lt;I48,0)))</f>
        <v>1</v>
      </c>
      <c r="P48" s="269">
        <f>IF(I48=J48,1,IF(I48&gt;J48,3,IF(I48&lt;J48,0)))</f>
        <v>1</v>
      </c>
      <c r="Q48" s="269">
        <f>IF(J48=K48,1,IF(J48&gt;K48,3,IF(J48&lt;K48,0)))</f>
        <v>1</v>
      </c>
      <c r="R48" s="269">
        <f>IF(K48=L48,1,IF(K48&gt;L48,3,IF(K48&lt;L48,0)))</f>
        <v>1</v>
      </c>
      <c r="S48" s="269">
        <f t="shared" si="3"/>
        <v>1</v>
      </c>
      <c r="T48" s="269"/>
      <c r="U48" s="2"/>
      <c r="V48" s="239"/>
      <c r="W48" s="238"/>
      <c r="X48" s="238"/>
      <c r="Y48" s="238"/>
      <c r="Z48" s="238"/>
      <c r="AA48" s="238"/>
      <c r="AB48" s="238"/>
      <c r="AC48" s="233"/>
      <c r="AD48" s="236"/>
      <c r="AE48" s="231"/>
    </row>
    <row r="49" spans="1:31" ht="15.75">
      <c r="A49" s="332" t="s">
        <v>427</v>
      </c>
      <c r="B49" s="333">
        <v>6</v>
      </c>
      <c r="C49" s="323">
        <v>4</v>
      </c>
      <c r="D49" s="321">
        <v>13</v>
      </c>
      <c r="E49" s="323">
        <v>3</v>
      </c>
      <c r="F49" s="334"/>
      <c r="G49" s="335"/>
      <c r="H49" s="321">
        <v>13</v>
      </c>
      <c r="I49" s="323">
        <v>11</v>
      </c>
      <c r="J49" s="321">
        <v>9</v>
      </c>
      <c r="K49" s="327">
        <v>5</v>
      </c>
      <c r="L49" s="321"/>
      <c r="M49" s="331"/>
      <c r="N49" s="269">
        <f>IF(B49=C49,1,IF(B49&gt;C49,3,IF(B49&lt;C49,0)))</f>
        <v>3</v>
      </c>
      <c r="O49" s="269">
        <f>IF(D49=E49,1,IF(D49&gt;E49,3,IF(D49&lt;E49,0)))</f>
        <v>3</v>
      </c>
      <c r="P49" s="269">
        <f>IF(F49=G49,1,IF(F49&gt;G49,3,IF(F49&lt;G49,0)))</f>
        <v>1</v>
      </c>
      <c r="Q49" s="269">
        <f>IF(H49=I49,1,IF(H49&gt;I49,3,IF(H49&lt;I49,0)))</f>
        <v>3</v>
      </c>
      <c r="R49" s="269">
        <f>IF(J49=K49,1,IF(J49&gt;K49,3,IF(J49&lt;K49,0)))</f>
        <v>3</v>
      </c>
      <c r="S49" s="269">
        <f t="shared" si="3"/>
        <v>1</v>
      </c>
      <c r="T49" s="269">
        <f>COUNTBLANK(B49:M49)/2</f>
        <v>2</v>
      </c>
      <c r="U49" s="2"/>
      <c r="V49" s="239" t="str">
        <f>A49</f>
        <v>LÓCZY LIONS</v>
      </c>
      <c r="W49" s="238">
        <f>COUNT(B49:M49)/2</f>
        <v>4</v>
      </c>
      <c r="X49" s="238">
        <f>COUNTIF(N49:S49,3)</f>
        <v>4</v>
      </c>
      <c r="Y49" s="238">
        <f>COUNTIF(N49:S49,1)-T49</f>
        <v>0</v>
      </c>
      <c r="Z49" s="238">
        <f>COUNTIF(N49:S49,0)</f>
        <v>0</v>
      </c>
      <c r="AA49" s="238">
        <f>SUM(D49+B49+H49+J49+L49)</f>
        <v>41</v>
      </c>
      <c r="AB49" s="238">
        <f>SUM(E49+C49+I49+K49+M49)</f>
        <v>23</v>
      </c>
      <c r="AC49" s="233">
        <f>SUM(AA49-AB49)</f>
        <v>18</v>
      </c>
      <c r="AD49" s="236">
        <f>X49*2+Y49+Z49</f>
        <v>8</v>
      </c>
      <c r="AE49" s="237" t="s">
        <v>9</v>
      </c>
    </row>
    <row r="50" spans="1:31" ht="15.75">
      <c r="A50" s="332"/>
      <c r="B50" s="333"/>
      <c r="C50" s="323"/>
      <c r="D50" s="321"/>
      <c r="E50" s="323"/>
      <c r="F50" s="334"/>
      <c r="G50" s="335"/>
      <c r="H50" s="321"/>
      <c r="I50" s="323"/>
      <c r="J50" s="321"/>
      <c r="K50" s="327"/>
      <c r="L50" s="321"/>
      <c r="M50" s="331"/>
      <c r="N50" s="269">
        <f>IF(F50=G50,1,IF(F50&gt;G50,3,IF(F50&lt;G50,0)))</f>
        <v>1</v>
      </c>
      <c r="O50" s="269">
        <f>IF(H50=I50,1,IF(H50&gt;I50,3,IF(H50&lt;I50,0)))</f>
        <v>1</v>
      </c>
      <c r="P50" s="269">
        <f>IF(I50=J50,1,IF(I50&gt;J50,3,IF(I50&lt;J50,0)))</f>
        <v>1</v>
      </c>
      <c r="Q50" s="269">
        <f>IF(J50=K50,1,IF(J50&gt;K50,3,IF(J50&lt;K50,0)))</f>
        <v>1</v>
      </c>
      <c r="R50" s="269">
        <f>IF(K50=L50,1,IF(K50&gt;L50,3,IF(K50&lt;L50,0)))</f>
        <v>1</v>
      </c>
      <c r="S50" s="269">
        <f t="shared" si="3"/>
        <v>1</v>
      </c>
      <c r="T50" s="269"/>
      <c r="U50" s="2"/>
      <c r="V50" s="239"/>
      <c r="W50" s="238"/>
      <c r="X50" s="238"/>
      <c r="Y50" s="238"/>
      <c r="Z50" s="238"/>
      <c r="AA50" s="238"/>
      <c r="AB50" s="238"/>
      <c r="AC50" s="233"/>
      <c r="AD50" s="236"/>
      <c r="AE50" s="237"/>
    </row>
    <row r="51" spans="1:31" ht="15.75">
      <c r="A51" s="332" t="s">
        <v>428</v>
      </c>
      <c r="B51" s="333">
        <v>6</v>
      </c>
      <c r="C51" s="323">
        <v>11</v>
      </c>
      <c r="D51" s="321">
        <v>8</v>
      </c>
      <c r="E51" s="323">
        <v>4</v>
      </c>
      <c r="F51" s="321">
        <v>11</v>
      </c>
      <c r="G51" s="323">
        <v>13</v>
      </c>
      <c r="H51" s="334"/>
      <c r="I51" s="335"/>
      <c r="J51" s="321">
        <v>10</v>
      </c>
      <c r="K51" s="327">
        <v>0</v>
      </c>
      <c r="L51" s="321"/>
      <c r="M51" s="331"/>
      <c r="N51" s="269">
        <f>IF(B51=C51,1,IF(B51&gt;C51,3,IF(B51&lt;C51,0)))</f>
        <v>0</v>
      </c>
      <c r="O51" s="269">
        <f>IF(D51=E51,1,IF(D51&gt;E51,3,IF(D51&lt;E51,0)))</f>
        <v>3</v>
      </c>
      <c r="P51" s="269">
        <f>IF(F51=G51,1,IF(F51&gt;G51,3,IF(F51&lt;G51,0)))</f>
        <v>0</v>
      </c>
      <c r="Q51" s="269">
        <f>IF(H51=I51,1,IF(H51&gt;I51,3,IF(H51&lt;I51,0)))</f>
        <v>1</v>
      </c>
      <c r="R51" s="269">
        <f>IF(J51=K51,1,IF(J51&gt;K51,3,IF(J51&lt;K51,0)))</f>
        <v>3</v>
      </c>
      <c r="S51" s="269">
        <f t="shared" si="3"/>
        <v>1</v>
      </c>
      <c r="T51" s="269">
        <f>COUNTBLANK(B51:M51)/2</f>
        <v>2</v>
      </c>
      <c r="U51" s="2"/>
      <c r="V51" s="271" t="str">
        <f>A51</f>
        <v>JENDRASSIK</v>
      </c>
      <c r="W51" s="238">
        <f>COUNT(B51:M51)/2</f>
        <v>4</v>
      </c>
      <c r="X51" s="238">
        <f>COUNTIF(N51:S51,3)</f>
        <v>2</v>
      </c>
      <c r="Y51" s="238">
        <f>COUNTIF(N51:S51,1)-T51</f>
        <v>0</v>
      </c>
      <c r="Z51" s="238">
        <f>COUNTIF(N51:S51,0)</f>
        <v>2</v>
      </c>
      <c r="AA51" s="238">
        <f>SUM(D51+F51+B51+J51+L51)</f>
        <v>35</v>
      </c>
      <c r="AB51" s="238">
        <f>SUM(E51+G51+C51+K51+M51)</f>
        <v>28</v>
      </c>
      <c r="AC51" s="233">
        <f>SUM(AA51-AB51)</f>
        <v>7</v>
      </c>
      <c r="AD51" s="236">
        <f>X51*2+Y51+Z51</f>
        <v>6</v>
      </c>
      <c r="AE51" s="231" t="s">
        <v>11</v>
      </c>
    </row>
    <row r="52" spans="1:31" ht="15.75">
      <c r="A52" s="332"/>
      <c r="B52" s="333"/>
      <c r="C52" s="323"/>
      <c r="D52" s="321"/>
      <c r="E52" s="323"/>
      <c r="F52" s="321"/>
      <c r="G52" s="323"/>
      <c r="H52" s="334"/>
      <c r="I52" s="335"/>
      <c r="J52" s="321"/>
      <c r="K52" s="327"/>
      <c r="L52" s="321"/>
      <c r="M52" s="331"/>
      <c r="N52" s="269">
        <f>IF(F52=G52,1,IF(F52&gt;G52,3,IF(F52&lt;G52,0)))</f>
        <v>1</v>
      </c>
      <c r="O52" s="269">
        <f>IF(H52=I52,1,IF(H52&gt;I52,3,IF(H52&lt;I52,0)))</f>
        <v>1</v>
      </c>
      <c r="P52" s="269">
        <f>IF(I52=J52,1,IF(I52&gt;J52,3,IF(I52&lt;J52,0)))</f>
        <v>1</v>
      </c>
      <c r="Q52" s="269">
        <f>IF(J52=K52,1,IF(J52&gt;K52,3,IF(J52&lt;K52,0)))</f>
        <v>1</v>
      </c>
      <c r="R52" s="269">
        <f>IF(K52=L52,1,IF(K52&gt;L52,3,IF(K52&lt;L52,0)))</f>
        <v>1</v>
      </c>
      <c r="S52" s="269">
        <f t="shared" si="3"/>
        <v>1</v>
      </c>
      <c r="T52" s="269"/>
      <c r="U52" s="2"/>
      <c r="V52" s="271"/>
      <c r="W52" s="238"/>
      <c r="X52" s="238"/>
      <c r="Y52" s="238"/>
      <c r="Z52" s="238"/>
      <c r="AA52" s="238"/>
      <c r="AB52" s="238"/>
      <c r="AC52" s="233"/>
      <c r="AD52" s="236"/>
      <c r="AE52" s="231"/>
    </row>
    <row r="53" spans="1:31" ht="15.75">
      <c r="A53" s="332" t="s">
        <v>429</v>
      </c>
      <c r="B53" s="333">
        <v>1</v>
      </c>
      <c r="C53" s="323">
        <v>9</v>
      </c>
      <c r="D53" s="321">
        <v>5</v>
      </c>
      <c r="E53" s="323">
        <v>8</v>
      </c>
      <c r="F53" s="321">
        <v>5</v>
      </c>
      <c r="G53" s="323">
        <v>9</v>
      </c>
      <c r="H53" s="321">
        <v>0</v>
      </c>
      <c r="I53" s="323">
        <v>10</v>
      </c>
      <c r="J53" s="334"/>
      <c r="K53" s="336"/>
      <c r="L53" s="321"/>
      <c r="M53" s="331"/>
      <c r="N53" s="269">
        <f>IF(B53=C53,1,IF(B53&gt;C53,3,IF(B53&lt;C53,0)))</f>
        <v>0</v>
      </c>
      <c r="O53" s="269">
        <f>IF(D53=E53,1,IF(D53&gt;E53,3,IF(D53&lt;E53,0)))</f>
        <v>0</v>
      </c>
      <c r="P53" s="269">
        <f>IF(F53=G53,1,IF(F53&gt;G53,3,IF(F53&lt;G53,0)))</f>
        <v>0</v>
      </c>
      <c r="Q53" s="269">
        <f>IF(H53=I53,1,IF(H53&gt;I53,3,IF(H53&lt;I53,0)))</f>
        <v>0</v>
      </c>
      <c r="R53" s="269">
        <f>IF(J53=K53,1,IF(J53&gt;K53,3,IF(J53&lt;K53,0)))</f>
        <v>1</v>
      </c>
      <c r="S53" s="269">
        <f t="shared" si="3"/>
        <v>1</v>
      </c>
      <c r="T53" s="269">
        <f>COUNTBLANK(B53:M53)/2</f>
        <v>2</v>
      </c>
      <c r="U53" s="2"/>
      <c r="V53" s="239" t="str">
        <f>A53</f>
        <v>BALLERS</v>
      </c>
      <c r="W53" s="238">
        <f>COUNT(B53:M53)/2</f>
        <v>4</v>
      </c>
      <c r="X53" s="238">
        <f>COUNTIF(N53:S53,3)</f>
        <v>0</v>
      </c>
      <c r="Y53" s="238">
        <f>COUNTIF(N53:S53,1)-T53</f>
        <v>0</v>
      </c>
      <c r="Z53" s="238">
        <f>COUNTIF(N53:S53,0)</f>
        <v>4</v>
      </c>
      <c r="AA53" s="238">
        <f>SUM(D53+F53+H53+B53+L53)</f>
        <v>11</v>
      </c>
      <c r="AB53" s="238">
        <f>SUM(E53+G53+I53+C53+M53)</f>
        <v>36</v>
      </c>
      <c r="AC53" s="233">
        <f>SUM(AA53-AB53)</f>
        <v>-25</v>
      </c>
      <c r="AD53" s="236">
        <f>X53*2+Y53+Z53</f>
        <v>4</v>
      </c>
      <c r="AE53" s="231" t="s">
        <v>13</v>
      </c>
    </row>
    <row r="54" spans="1:31" ht="15.75">
      <c r="A54" s="332"/>
      <c r="B54" s="333"/>
      <c r="C54" s="323"/>
      <c r="D54" s="321"/>
      <c r="E54" s="323"/>
      <c r="F54" s="321"/>
      <c r="G54" s="323"/>
      <c r="H54" s="321"/>
      <c r="I54" s="323"/>
      <c r="J54" s="334"/>
      <c r="K54" s="336"/>
      <c r="L54" s="321"/>
      <c r="M54" s="331"/>
      <c r="N54" s="269">
        <f>IF(F54=G54,1,IF(F54&gt;G54,3,IF(F54&lt;G54,0)))</f>
        <v>1</v>
      </c>
      <c r="O54" s="269">
        <f>IF(H54=I54,1,IF(H54&gt;I54,3,IF(H54&lt;I54,0)))</f>
        <v>1</v>
      </c>
      <c r="P54" s="269">
        <f>IF(I54=J54,1,IF(I54&gt;J54,3,IF(I54&lt;J54,0)))</f>
        <v>1</v>
      </c>
      <c r="Q54" s="269">
        <f>IF(J54=K54,1,IF(J54&gt;K54,3,IF(J54&lt;K54,0)))</f>
        <v>1</v>
      </c>
      <c r="R54" s="269">
        <f>IF(K54=L54,1,IF(K54&gt;L54,3,IF(K54&lt;L54,0)))</f>
        <v>1</v>
      </c>
      <c r="S54" s="269">
        <f t="shared" si="3"/>
        <v>1</v>
      </c>
      <c r="T54" s="269"/>
      <c r="U54" s="2"/>
      <c r="V54" s="239"/>
      <c r="W54" s="238"/>
      <c r="X54" s="238"/>
      <c r="Y54" s="238"/>
      <c r="Z54" s="238"/>
      <c r="AA54" s="238"/>
      <c r="AB54" s="238"/>
      <c r="AC54" s="233"/>
      <c r="AD54" s="236"/>
      <c r="AE54" s="231"/>
    </row>
    <row r="55" spans="1:31" ht="15" hidden="1">
      <c r="A55" s="332"/>
      <c r="B55" s="333"/>
      <c r="C55" s="323"/>
      <c r="D55" s="321"/>
      <c r="E55" s="323"/>
      <c r="F55" s="321"/>
      <c r="G55" s="323"/>
      <c r="H55" s="321"/>
      <c r="I55" s="323"/>
      <c r="J55" s="321"/>
      <c r="K55" s="323"/>
      <c r="L55" s="334"/>
      <c r="M55" s="337"/>
      <c r="N55" s="269">
        <f>IF(B55=C55,1,IF(B55&gt;C55,3,IF(B55&lt;C55,0)))</f>
        <v>1</v>
      </c>
      <c r="O55" s="269">
        <f>IF(D55=E55,1,IF(D55&gt;E55,3,IF(D55&lt;E55,0)))</f>
        <v>1</v>
      </c>
      <c r="P55" s="269">
        <f>IF(F55=G55,1,IF(F55&gt;G55,3,IF(F55&lt;G55,0)))</f>
        <v>1</v>
      </c>
      <c r="Q55" s="269">
        <f>IF(H55=I55,1,IF(H55&gt;I55,3,IF(H55&lt;I55,0)))</f>
        <v>1</v>
      </c>
      <c r="R55" s="269">
        <f>IF(J55=K55,1,IF(J55&gt;K55,3,IF(J55&lt;K55,0)))</f>
        <v>1</v>
      </c>
      <c r="S55" s="269">
        <f>IF(L55=M55,1,IF(L55&gt;M55,3,IF(L55&lt;M55,0)))</f>
        <v>1</v>
      </c>
      <c r="T55" s="269">
        <f>COUNTBLANK(B55:M55)/2</f>
        <v>6</v>
      </c>
      <c r="V55" s="239">
        <f>A55</f>
        <v>0</v>
      </c>
      <c r="W55" s="238">
        <f>COUNT(B55:M55)/2</f>
        <v>0</v>
      </c>
      <c r="X55" s="238">
        <f>COUNTIF(N55:S55,3)</f>
        <v>0</v>
      </c>
      <c r="Y55" s="238">
        <f>COUNTIF(N55:S55,1)-T55</f>
        <v>0</v>
      </c>
      <c r="Z55" s="238">
        <f>COUNTIF(N55:S55,0)</f>
        <v>0</v>
      </c>
      <c r="AA55" s="238">
        <f>SUM(D55+F55+H55+J55+B55)</f>
        <v>0</v>
      </c>
      <c r="AB55" s="238">
        <f>SUM(E55+G55+I55+K55+C55)</f>
        <v>0</v>
      </c>
      <c r="AC55" s="233">
        <f>SUM(AA55-AB55)</f>
        <v>0</v>
      </c>
      <c r="AD55" s="236">
        <f>X55*2+Y55+Z55</f>
        <v>0</v>
      </c>
      <c r="AE55" s="232"/>
    </row>
    <row r="56" spans="1:31" ht="15" hidden="1">
      <c r="A56" s="332"/>
      <c r="B56" s="333"/>
      <c r="C56" s="323"/>
      <c r="D56" s="321"/>
      <c r="E56" s="323"/>
      <c r="F56" s="321"/>
      <c r="G56" s="323"/>
      <c r="H56" s="321"/>
      <c r="I56" s="323"/>
      <c r="J56" s="321"/>
      <c r="K56" s="323"/>
      <c r="L56" s="334"/>
      <c r="M56" s="337"/>
      <c r="N56" s="269">
        <f>IF(F56=G56,1,IF(F56&gt;G56,3,IF(F56&lt;G56,0)))</f>
        <v>1</v>
      </c>
      <c r="O56" s="269">
        <f>IF(H56=I56,1,IF(H56&gt;I56,3,IF(H56&lt;I56,0)))</f>
        <v>1</v>
      </c>
      <c r="P56" s="269">
        <f>IF(I56=J56,1,IF(I56&gt;J56,3,IF(I56&lt;J56,0)))</f>
        <v>1</v>
      </c>
      <c r="Q56" s="269">
        <f>IF(J56=K56,1,IF(J56&gt;K56,3,IF(J56&lt;K56,0)))</f>
        <v>1</v>
      </c>
      <c r="R56" s="269">
        <f>IF(K56=L56,1,IF(K56&gt;L56,3,IF(K56&lt;L56,0)))</f>
        <v>1</v>
      </c>
      <c r="S56" s="269">
        <f>IF(L56=M56,1,IF(L56&gt;M56,3,IF(L56&lt;M56,0)))</f>
        <v>1</v>
      </c>
      <c r="T56" s="269"/>
      <c r="V56" s="239"/>
      <c r="W56" s="238"/>
      <c r="X56" s="238"/>
      <c r="Y56" s="238"/>
      <c r="Z56" s="238"/>
      <c r="AA56" s="238"/>
      <c r="AB56" s="238"/>
      <c r="AC56" s="233"/>
      <c r="AD56" s="236"/>
      <c r="AE56" s="232"/>
    </row>
    <row r="66" ht="15">
      <c r="E66" s="84" t="s">
        <v>365</v>
      </c>
    </row>
    <row r="67" ht="15">
      <c r="E67" s="84" t="s">
        <v>366</v>
      </c>
    </row>
    <row r="68" ht="15">
      <c r="E68" s="84" t="s">
        <v>367</v>
      </c>
    </row>
    <row r="69" ht="15">
      <c r="E69" s="84" t="s">
        <v>368</v>
      </c>
    </row>
    <row r="70" ht="15">
      <c r="E70" s="130"/>
    </row>
  </sheetData>
  <sheetProtection/>
  <mergeCells count="691">
    <mergeCell ref="AD55:AD56"/>
    <mergeCell ref="Z53:Z54"/>
    <mergeCell ref="AA53:AA54"/>
    <mergeCell ref="AB53:AB54"/>
    <mergeCell ref="AC53:AC54"/>
    <mergeCell ref="AD53:AD54"/>
    <mergeCell ref="Z55:Z56"/>
    <mergeCell ref="AA55:AA56"/>
    <mergeCell ref="AB55:AB56"/>
    <mergeCell ref="AC55:AC56"/>
    <mergeCell ref="V55:V56"/>
    <mergeCell ref="W55:W56"/>
    <mergeCell ref="X55:X56"/>
    <mergeCell ref="Y55:Y56"/>
    <mergeCell ref="P55:P56"/>
    <mergeCell ref="Q55:Q56"/>
    <mergeCell ref="R55:R56"/>
    <mergeCell ref="S55:S56"/>
    <mergeCell ref="A55:A56"/>
    <mergeCell ref="B55:B56"/>
    <mergeCell ref="C55:C56"/>
    <mergeCell ref="D55:D56"/>
    <mergeCell ref="E55:E56"/>
    <mergeCell ref="F55:F56"/>
    <mergeCell ref="K55:K56"/>
    <mergeCell ref="L55:M56"/>
    <mergeCell ref="G55:G56"/>
    <mergeCell ref="H55:H56"/>
    <mergeCell ref="I55:I56"/>
    <mergeCell ref="J55:J56"/>
    <mergeCell ref="N55:N56"/>
    <mergeCell ref="O55:O56"/>
    <mergeCell ref="T55:T56"/>
    <mergeCell ref="AD51:AD52"/>
    <mergeCell ref="P53:P54"/>
    <mergeCell ref="Q53:Q54"/>
    <mergeCell ref="R53:R54"/>
    <mergeCell ref="S53:S54"/>
    <mergeCell ref="T53:T54"/>
    <mergeCell ref="V53:V54"/>
    <mergeCell ref="H53:H54"/>
    <mergeCell ref="N53:N54"/>
    <mergeCell ref="O53:O54"/>
    <mergeCell ref="T51:T52"/>
    <mergeCell ref="I53:I54"/>
    <mergeCell ref="J53:K54"/>
    <mergeCell ref="L53:L54"/>
    <mergeCell ref="M53:M54"/>
    <mergeCell ref="H51:I52"/>
    <mergeCell ref="A53:A54"/>
    <mergeCell ref="B53:B54"/>
    <mergeCell ref="C53:C54"/>
    <mergeCell ref="D53:D54"/>
    <mergeCell ref="E53:E54"/>
    <mergeCell ref="F53:F54"/>
    <mergeCell ref="G53:G54"/>
    <mergeCell ref="W53:W54"/>
    <mergeCell ref="X53:X54"/>
    <mergeCell ref="Y53:Y54"/>
    <mergeCell ref="Y51:Y52"/>
    <mergeCell ref="W51:W52"/>
    <mergeCell ref="X51:X52"/>
    <mergeCell ref="L51:L52"/>
    <mergeCell ref="K51:K52"/>
    <mergeCell ref="S51:S52"/>
    <mergeCell ref="AD49:AD50"/>
    <mergeCell ref="AC49:AC50"/>
    <mergeCell ref="Y49:Y50"/>
    <mergeCell ref="Z49:Z50"/>
    <mergeCell ref="AA49:AA50"/>
    <mergeCell ref="V51:V52"/>
    <mergeCell ref="AA51:AA52"/>
    <mergeCell ref="AB51:AB52"/>
    <mergeCell ref="Z51:Z52"/>
    <mergeCell ref="A51:A52"/>
    <mergeCell ref="B51:B52"/>
    <mergeCell ref="C51:C52"/>
    <mergeCell ref="D51:D52"/>
    <mergeCell ref="J51:J52"/>
    <mergeCell ref="AC47:AC48"/>
    <mergeCell ref="K49:K50"/>
    <mergeCell ref="L49:L50"/>
    <mergeCell ref="A49:A50"/>
    <mergeCell ref="B49:B50"/>
    <mergeCell ref="AD47:AD48"/>
    <mergeCell ref="Q51:Q52"/>
    <mergeCell ref="R51:R52"/>
    <mergeCell ref="M51:M52"/>
    <mergeCell ref="N51:N52"/>
    <mergeCell ref="O51:O52"/>
    <mergeCell ref="P51:P52"/>
    <mergeCell ref="AC51:AC52"/>
    <mergeCell ref="M49:M50"/>
    <mergeCell ref="N49:N50"/>
    <mergeCell ref="E51:E52"/>
    <mergeCell ref="F51:F52"/>
    <mergeCell ref="F49:G50"/>
    <mergeCell ref="H49:H50"/>
    <mergeCell ref="E49:E50"/>
    <mergeCell ref="G51:G52"/>
    <mergeCell ref="V49:V50"/>
    <mergeCell ref="W49:W50"/>
    <mergeCell ref="X49:X50"/>
    <mergeCell ref="C49:C50"/>
    <mergeCell ref="D49:D50"/>
    <mergeCell ref="I49:I50"/>
    <mergeCell ref="J49:J50"/>
    <mergeCell ref="AD45:AD46"/>
    <mergeCell ref="AA47:AA48"/>
    <mergeCell ref="AB47:AB48"/>
    <mergeCell ref="O49:O50"/>
    <mergeCell ref="P49:P50"/>
    <mergeCell ref="Q49:Q50"/>
    <mergeCell ref="AB49:AB50"/>
    <mergeCell ref="R49:R50"/>
    <mergeCell ref="S49:S50"/>
    <mergeCell ref="T49:T50"/>
    <mergeCell ref="A47:A48"/>
    <mergeCell ref="B47:B48"/>
    <mergeCell ref="C47:C48"/>
    <mergeCell ref="D47:E48"/>
    <mergeCell ref="F47:F48"/>
    <mergeCell ref="G47:G48"/>
    <mergeCell ref="AC45:AC46"/>
    <mergeCell ref="Y45:Y46"/>
    <mergeCell ref="Z45:Z46"/>
    <mergeCell ref="AA45:AA46"/>
    <mergeCell ref="Y47:Y48"/>
    <mergeCell ref="Z47:Z48"/>
    <mergeCell ref="Q47:Q48"/>
    <mergeCell ref="P47:P48"/>
    <mergeCell ref="H47:H48"/>
    <mergeCell ref="X45:X46"/>
    <mergeCell ref="AB45:AB46"/>
    <mergeCell ref="S47:S48"/>
    <mergeCell ref="T47:T48"/>
    <mergeCell ref="V47:V48"/>
    <mergeCell ref="W47:W48"/>
    <mergeCell ref="X47:X48"/>
    <mergeCell ref="T45:T46"/>
    <mergeCell ref="V45:V46"/>
    <mergeCell ref="I47:I48"/>
    <mergeCell ref="R40:R41"/>
    <mergeCell ref="J45:J46"/>
    <mergeCell ref="R47:R48"/>
    <mergeCell ref="N45:N46"/>
    <mergeCell ref="O45:O46"/>
    <mergeCell ref="P45:P46"/>
    <mergeCell ref="N47:N48"/>
    <mergeCell ref="H44:I44"/>
    <mergeCell ref="I45:I46"/>
    <mergeCell ref="J47:J48"/>
    <mergeCell ref="K47:K48"/>
    <mergeCell ref="W45:W46"/>
    <mergeCell ref="L45:L46"/>
    <mergeCell ref="M45:M46"/>
    <mergeCell ref="L47:L48"/>
    <mergeCell ref="M47:M48"/>
    <mergeCell ref="O47:O48"/>
    <mergeCell ref="D44:E44"/>
    <mergeCell ref="F44:G44"/>
    <mergeCell ref="F45:F46"/>
    <mergeCell ref="G45:G46"/>
    <mergeCell ref="H45:H46"/>
    <mergeCell ref="S45:S46"/>
    <mergeCell ref="K45:K46"/>
    <mergeCell ref="R45:R46"/>
    <mergeCell ref="Q45:Q46"/>
    <mergeCell ref="J44:K44"/>
    <mergeCell ref="H40:H41"/>
    <mergeCell ref="I40:I41"/>
    <mergeCell ref="H38:I39"/>
    <mergeCell ref="Q40:Q41"/>
    <mergeCell ref="A45:A46"/>
    <mergeCell ref="B45:C46"/>
    <mergeCell ref="D45:D46"/>
    <mergeCell ref="E45:E46"/>
    <mergeCell ref="L44:M44"/>
    <mergeCell ref="B44:C44"/>
    <mergeCell ref="P34:P35"/>
    <mergeCell ref="R36:R37"/>
    <mergeCell ref="S36:S37"/>
    <mergeCell ref="R34:R35"/>
    <mergeCell ref="S34:S35"/>
    <mergeCell ref="P36:P37"/>
    <mergeCell ref="Q36:Q37"/>
    <mergeCell ref="Q34:Q35"/>
    <mergeCell ref="AD38:AD39"/>
    <mergeCell ref="N36:N37"/>
    <mergeCell ref="O36:O37"/>
    <mergeCell ref="R38:R39"/>
    <mergeCell ref="S38:S39"/>
    <mergeCell ref="P38:P39"/>
    <mergeCell ref="T36:T37"/>
    <mergeCell ref="W38:W39"/>
    <mergeCell ref="T38:T39"/>
    <mergeCell ref="Q38:Q39"/>
    <mergeCell ref="AB36:AB37"/>
    <mergeCell ref="AA40:AA41"/>
    <mergeCell ref="AD32:AD33"/>
    <mergeCell ref="Y34:Y35"/>
    <mergeCell ref="Z34:Z35"/>
    <mergeCell ref="AA34:AA35"/>
    <mergeCell ref="Y32:Y33"/>
    <mergeCell ref="Z32:Z33"/>
    <mergeCell ref="AD40:AD41"/>
    <mergeCell ref="AD36:AD37"/>
    <mergeCell ref="AC36:AC37"/>
    <mergeCell ref="AC34:AC35"/>
    <mergeCell ref="AD34:AD35"/>
    <mergeCell ref="J40:J41"/>
    <mergeCell ref="K40:K41"/>
    <mergeCell ref="L40:M41"/>
    <mergeCell ref="X38:X39"/>
    <mergeCell ref="Y38:Y39"/>
    <mergeCell ref="AC38:AC39"/>
    <mergeCell ref="Z38:Z39"/>
    <mergeCell ref="AC40:AC41"/>
    <mergeCell ref="AA38:AA39"/>
    <mergeCell ref="AB40:AB41"/>
    <mergeCell ref="S40:S41"/>
    <mergeCell ref="T40:T41"/>
    <mergeCell ref="V40:V41"/>
    <mergeCell ref="Y40:Y41"/>
    <mergeCell ref="Z40:Z41"/>
    <mergeCell ref="W40:W41"/>
    <mergeCell ref="AB38:AB39"/>
    <mergeCell ref="AA36:AA37"/>
    <mergeCell ref="V32:V33"/>
    <mergeCell ref="X32:X33"/>
    <mergeCell ref="V36:V37"/>
    <mergeCell ref="W36:W37"/>
    <mergeCell ref="X36:X37"/>
    <mergeCell ref="Y36:Y37"/>
    <mergeCell ref="V34:V35"/>
    <mergeCell ref="W34:W35"/>
    <mergeCell ref="X34:X35"/>
    <mergeCell ref="V38:V39"/>
    <mergeCell ref="G40:G41"/>
    <mergeCell ref="J38:J39"/>
    <mergeCell ref="P40:P41"/>
    <mergeCell ref="X40:X41"/>
    <mergeCell ref="Z36:Z37"/>
    <mergeCell ref="N40:N41"/>
    <mergeCell ref="O40:O41"/>
    <mergeCell ref="N38:N39"/>
    <mergeCell ref="O38:O39"/>
    <mergeCell ref="A40:A41"/>
    <mergeCell ref="B40:B41"/>
    <mergeCell ref="C40:C41"/>
    <mergeCell ref="D40:D41"/>
    <mergeCell ref="E40:E41"/>
    <mergeCell ref="F40:F41"/>
    <mergeCell ref="A36:A37"/>
    <mergeCell ref="K38:K39"/>
    <mergeCell ref="L38:L39"/>
    <mergeCell ref="G38:G39"/>
    <mergeCell ref="J36:J37"/>
    <mergeCell ref="A38:A39"/>
    <mergeCell ref="C38:C39"/>
    <mergeCell ref="D38:D39"/>
    <mergeCell ref="L36:L37"/>
    <mergeCell ref="M38:M39"/>
    <mergeCell ref="K36:K37"/>
    <mergeCell ref="B36:B37"/>
    <mergeCell ref="C36:C37"/>
    <mergeCell ref="D36:D37"/>
    <mergeCell ref="E36:E37"/>
    <mergeCell ref="M36:M37"/>
    <mergeCell ref="E38:E39"/>
    <mergeCell ref="F38:F39"/>
    <mergeCell ref="A34:A35"/>
    <mergeCell ref="B34:B35"/>
    <mergeCell ref="C34:C35"/>
    <mergeCell ref="D34:E35"/>
    <mergeCell ref="F34:F35"/>
    <mergeCell ref="J34:J35"/>
    <mergeCell ref="B38:B39"/>
    <mergeCell ref="F36:G37"/>
    <mergeCell ref="I36:I37"/>
    <mergeCell ref="G34:G35"/>
    <mergeCell ref="H34:H35"/>
    <mergeCell ref="I34:I35"/>
    <mergeCell ref="H31:I31"/>
    <mergeCell ref="H36:H37"/>
    <mergeCell ref="J32:J33"/>
    <mergeCell ref="AD27:AD28"/>
    <mergeCell ref="W32:W33"/>
    <mergeCell ref="V27:V28"/>
    <mergeCell ref="L32:L33"/>
    <mergeCell ref="M32:M33"/>
    <mergeCell ref="L31:M31"/>
    <mergeCell ref="T32:T33"/>
    <mergeCell ref="AC32:AC33"/>
    <mergeCell ref="AB25:AB26"/>
    <mergeCell ref="X25:X26"/>
    <mergeCell ref="Q25:Q26"/>
    <mergeCell ref="AC27:AC28"/>
    <mergeCell ref="Q27:Q28"/>
    <mergeCell ref="L25:L26"/>
    <mergeCell ref="M25:M26"/>
    <mergeCell ref="P25:P26"/>
    <mergeCell ref="I32:I33"/>
    <mergeCell ref="L34:L35"/>
    <mergeCell ref="M34:M35"/>
    <mergeCell ref="K34:K35"/>
    <mergeCell ref="N25:N26"/>
    <mergeCell ref="O25:O26"/>
    <mergeCell ref="K27:K28"/>
    <mergeCell ref="AB34:AB35"/>
    <mergeCell ref="N34:N35"/>
    <mergeCell ref="O34:O35"/>
    <mergeCell ref="AB32:AB33"/>
    <mergeCell ref="O32:O33"/>
    <mergeCell ref="P32:P33"/>
    <mergeCell ref="N32:N33"/>
    <mergeCell ref="Q32:Q33"/>
    <mergeCell ref="AA32:AA33"/>
    <mergeCell ref="T34:T35"/>
    <mergeCell ref="A32:A33"/>
    <mergeCell ref="B32:C33"/>
    <mergeCell ref="D32:D33"/>
    <mergeCell ref="E32:E33"/>
    <mergeCell ref="F32:F33"/>
    <mergeCell ref="G32:G33"/>
    <mergeCell ref="Y27:Y28"/>
    <mergeCell ref="B31:C31"/>
    <mergeCell ref="D31:E31"/>
    <mergeCell ref="F31:G31"/>
    <mergeCell ref="R32:R33"/>
    <mergeCell ref="S32:S33"/>
    <mergeCell ref="N27:N28"/>
    <mergeCell ref="J31:K31"/>
    <mergeCell ref="K32:K33"/>
    <mergeCell ref="H32:H33"/>
    <mergeCell ref="X27:X28"/>
    <mergeCell ref="G27:G28"/>
    <mergeCell ref="R27:R28"/>
    <mergeCell ref="S27:S28"/>
    <mergeCell ref="Z27:Z28"/>
    <mergeCell ref="H27:H28"/>
    <mergeCell ref="I27:I28"/>
    <mergeCell ref="J27:J28"/>
    <mergeCell ref="W27:W28"/>
    <mergeCell ref="T27:T28"/>
    <mergeCell ref="AD23:AD24"/>
    <mergeCell ref="Z23:Z24"/>
    <mergeCell ref="AC23:AC24"/>
    <mergeCell ref="AB21:AB22"/>
    <mergeCell ref="AA25:AA26"/>
    <mergeCell ref="AB27:AB28"/>
    <mergeCell ref="AD25:AD26"/>
    <mergeCell ref="Z25:Z26"/>
    <mergeCell ref="AA27:AA28"/>
    <mergeCell ref="AC25:AC26"/>
    <mergeCell ref="I25:I26"/>
    <mergeCell ref="J25:K26"/>
    <mergeCell ref="V23:V24"/>
    <mergeCell ref="P27:P28"/>
    <mergeCell ref="W23:W24"/>
    <mergeCell ref="T25:T26"/>
    <mergeCell ref="P23:P24"/>
    <mergeCell ref="O27:O28"/>
    <mergeCell ref="V25:V26"/>
    <mergeCell ref="W25:W26"/>
    <mergeCell ref="H25:H26"/>
    <mergeCell ref="Z21:Z22"/>
    <mergeCell ref="S23:S24"/>
    <mergeCell ref="R25:R26"/>
    <mergeCell ref="S25:S26"/>
    <mergeCell ref="Y25:Y26"/>
    <mergeCell ref="R23:R24"/>
    <mergeCell ref="V21:V22"/>
    <mergeCell ref="X23:X24"/>
    <mergeCell ref="K23:K24"/>
    <mergeCell ref="AD19:AD20"/>
    <mergeCell ref="W19:W20"/>
    <mergeCell ref="X19:X20"/>
    <mergeCell ref="Y19:Y20"/>
    <mergeCell ref="Z19:Z20"/>
    <mergeCell ref="AD21:AD22"/>
    <mergeCell ref="W21:W22"/>
    <mergeCell ref="X21:X22"/>
    <mergeCell ref="AC21:AC22"/>
    <mergeCell ref="Y21:Y22"/>
    <mergeCell ref="AC19:AC20"/>
    <mergeCell ref="L19:L20"/>
    <mergeCell ref="V19:V20"/>
    <mergeCell ref="AA19:AA20"/>
    <mergeCell ref="AB19:AB20"/>
    <mergeCell ref="T19:T20"/>
    <mergeCell ref="R19:R20"/>
    <mergeCell ref="S19:S20"/>
    <mergeCell ref="N23:N24"/>
    <mergeCell ref="O23:O24"/>
    <mergeCell ref="AB23:AB24"/>
    <mergeCell ref="AA21:AA22"/>
    <mergeCell ref="T21:T22"/>
    <mergeCell ref="S21:S22"/>
    <mergeCell ref="T23:T24"/>
    <mergeCell ref="AA23:AA24"/>
    <mergeCell ref="Y23:Y24"/>
    <mergeCell ref="D23:D24"/>
    <mergeCell ref="M21:M22"/>
    <mergeCell ref="N21:N22"/>
    <mergeCell ref="Q23:Q24"/>
    <mergeCell ref="Q21:Q22"/>
    <mergeCell ref="L21:L22"/>
    <mergeCell ref="L23:L24"/>
    <mergeCell ref="F21:G22"/>
    <mergeCell ref="K21:K22"/>
    <mergeCell ref="M23:M24"/>
    <mergeCell ref="B21:B22"/>
    <mergeCell ref="C21:C22"/>
    <mergeCell ref="D21:D22"/>
    <mergeCell ref="H21:H22"/>
    <mergeCell ref="I19:I20"/>
    <mergeCell ref="R21:R22"/>
    <mergeCell ref="P19:P20"/>
    <mergeCell ref="J19:J20"/>
    <mergeCell ref="O21:O22"/>
    <mergeCell ref="P21:P22"/>
    <mergeCell ref="T17:T18"/>
    <mergeCell ref="P17:P18"/>
    <mergeCell ref="E23:E24"/>
    <mergeCell ref="A17:A18"/>
    <mergeCell ref="D17:D18"/>
    <mergeCell ref="B17:C18"/>
    <mergeCell ref="A19:A20"/>
    <mergeCell ref="F17:F18"/>
    <mergeCell ref="B19:B20"/>
    <mergeCell ref="C19:C20"/>
    <mergeCell ref="O17:O18"/>
    <mergeCell ref="L17:L18"/>
    <mergeCell ref="N17:N18"/>
    <mergeCell ref="K19:K20"/>
    <mergeCell ref="N19:N20"/>
    <mergeCell ref="M19:M20"/>
    <mergeCell ref="O19:O20"/>
    <mergeCell ref="V17:V18"/>
    <mergeCell ref="R17:R18"/>
    <mergeCell ref="S17:S18"/>
    <mergeCell ref="D19:E20"/>
    <mergeCell ref="K17:K18"/>
    <mergeCell ref="E17:E18"/>
    <mergeCell ref="M17:M18"/>
    <mergeCell ref="Q19:Q20"/>
    <mergeCell ref="Q17:Q18"/>
    <mergeCell ref="F19:F20"/>
    <mergeCell ref="AD13:AD14"/>
    <mergeCell ref="Z13:Z14"/>
    <mergeCell ref="AA13:AA14"/>
    <mergeCell ref="AD17:AD18"/>
    <mergeCell ref="AA17:AA18"/>
    <mergeCell ref="AB17:AB18"/>
    <mergeCell ref="AC17:AC18"/>
    <mergeCell ref="W17:W18"/>
    <mergeCell ref="AC11:AC12"/>
    <mergeCell ref="AA11:AA12"/>
    <mergeCell ref="AC13:AC14"/>
    <mergeCell ref="AB13:AB14"/>
    <mergeCell ref="W11:W12"/>
    <mergeCell ref="AB11:AB12"/>
    <mergeCell ref="X17:X18"/>
    <mergeCell ref="Y17:Y18"/>
    <mergeCell ref="Z17:Z18"/>
    <mergeCell ref="N13:N14"/>
    <mergeCell ref="AD11:AD12"/>
    <mergeCell ref="Q11:Q12"/>
    <mergeCell ref="S13:S14"/>
    <mergeCell ref="O13:O14"/>
    <mergeCell ref="P13:P14"/>
    <mergeCell ref="Q13:Q14"/>
    <mergeCell ref="X11:X12"/>
    <mergeCell ref="Z11:Z12"/>
    <mergeCell ref="N11:N12"/>
    <mergeCell ref="Y13:Y14"/>
    <mergeCell ref="R13:R14"/>
    <mergeCell ref="X13:X14"/>
    <mergeCell ref="T11:T12"/>
    <mergeCell ref="Y11:Y12"/>
    <mergeCell ref="O11:O12"/>
    <mergeCell ref="W13:W14"/>
    <mergeCell ref="T13:T14"/>
    <mergeCell ref="V13:V14"/>
    <mergeCell ref="R11:R12"/>
    <mergeCell ref="N9:N10"/>
    <mergeCell ref="P9:P10"/>
    <mergeCell ref="N7:N8"/>
    <mergeCell ref="O9:O10"/>
    <mergeCell ref="P5:P6"/>
    <mergeCell ref="S5:S6"/>
    <mergeCell ref="S7:S8"/>
    <mergeCell ref="P7:P8"/>
    <mergeCell ref="Q7:Q8"/>
    <mergeCell ref="Q5:Q6"/>
    <mergeCell ref="V11:V12"/>
    <mergeCell ref="M11:M12"/>
    <mergeCell ref="A11:A12"/>
    <mergeCell ref="B11:B12"/>
    <mergeCell ref="C11:C12"/>
    <mergeCell ref="D11:D12"/>
    <mergeCell ref="I11:I12"/>
    <mergeCell ref="L11:L12"/>
    <mergeCell ref="F11:F12"/>
    <mergeCell ref="P11:P12"/>
    <mergeCell ref="M9:M10"/>
    <mergeCell ref="L9:L10"/>
    <mergeCell ref="X3:X4"/>
    <mergeCell ref="S11:S12"/>
    <mergeCell ref="V9:V10"/>
    <mergeCell ref="W7:W8"/>
    <mergeCell ref="X5:X6"/>
    <mergeCell ref="T3:T4"/>
    <mergeCell ref="P3:P4"/>
    <mergeCell ref="T7:T8"/>
    <mergeCell ref="V7:V8"/>
    <mergeCell ref="V5:V6"/>
    <mergeCell ref="X7:X8"/>
    <mergeCell ref="A9:A10"/>
    <mergeCell ref="T5:T6"/>
    <mergeCell ref="R5:R6"/>
    <mergeCell ref="R9:R10"/>
    <mergeCell ref="S9:S10"/>
    <mergeCell ref="T9:T10"/>
    <mergeCell ref="L7:L8"/>
    <mergeCell ref="Y9:Y10"/>
    <mergeCell ref="Y3:Y4"/>
    <mergeCell ref="Y5:Y6"/>
    <mergeCell ref="W5:W6"/>
    <mergeCell ref="Y7:Y8"/>
    <mergeCell ref="X9:X10"/>
    <mergeCell ref="Q3:Q4"/>
    <mergeCell ref="Q9:Q10"/>
    <mergeCell ref="R3:R4"/>
    <mergeCell ref="S3:S4"/>
    <mergeCell ref="R7:R8"/>
    <mergeCell ref="AB3:AB4"/>
    <mergeCell ref="AA9:AA10"/>
    <mergeCell ref="Z5:Z6"/>
    <mergeCell ref="W3:W4"/>
    <mergeCell ref="AB9:AB10"/>
    <mergeCell ref="Z9:Z10"/>
    <mergeCell ref="AB7:AB8"/>
    <mergeCell ref="AA7:AA8"/>
    <mergeCell ref="Z7:Z8"/>
    <mergeCell ref="W9:W10"/>
    <mergeCell ref="H2:I2"/>
    <mergeCell ref="K3:K4"/>
    <mergeCell ref="J7:J8"/>
    <mergeCell ref="K7:K8"/>
    <mergeCell ref="K5:K6"/>
    <mergeCell ref="O5:O6"/>
    <mergeCell ref="M7:M8"/>
    <mergeCell ref="J5:J6"/>
    <mergeCell ref="H5:H6"/>
    <mergeCell ref="I5:I6"/>
    <mergeCell ref="L2:M2"/>
    <mergeCell ref="L3:L4"/>
    <mergeCell ref="M3:M4"/>
    <mergeCell ref="J2:K2"/>
    <mergeCell ref="J3:J4"/>
    <mergeCell ref="H7:H8"/>
    <mergeCell ref="I7:I8"/>
    <mergeCell ref="H3:H4"/>
    <mergeCell ref="I3:I4"/>
    <mergeCell ref="O3:O4"/>
    <mergeCell ref="N3:N4"/>
    <mergeCell ref="O7:O8"/>
    <mergeCell ref="L5:L6"/>
    <mergeCell ref="M5:M6"/>
    <mergeCell ref="N5:N6"/>
    <mergeCell ref="A7:A8"/>
    <mergeCell ref="A3:A4"/>
    <mergeCell ref="B3:C4"/>
    <mergeCell ref="B7:B8"/>
    <mergeCell ref="C7:C8"/>
    <mergeCell ref="F7:G8"/>
    <mergeCell ref="D3:D4"/>
    <mergeCell ref="E7:E8"/>
    <mergeCell ref="F3:F4"/>
    <mergeCell ref="E3:E4"/>
    <mergeCell ref="F5:F6"/>
    <mergeCell ref="G3:G4"/>
    <mergeCell ref="G5:G6"/>
    <mergeCell ref="A5:A6"/>
    <mergeCell ref="B5:B6"/>
    <mergeCell ref="C5:C6"/>
    <mergeCell ref="D5:E6"/>
    <mergeCell ref="H9:I10"/>
    <mergeCell ref="J13:J14"/>
    <mergeCell ref="B9:B10"/>
    <mergeCell ref="C9:C10"/>
    <mergeCell ref="B2:C2"/>
    <mergeCell ref="D2:E2"/>
    <mergeCell ref="D9:D10"/>
    <mergeCell ref="E9:E10"/>
    <mergeCell ref="D7:D8"/>
    <mergeCell ref="F2:G2"/>
    <mergeCell ref="J17:J18"/>
    <mergeCell ref="G19:G20"/>
    <mergeCell ref="C13:C14"/>
    <mergeCell ref="J9:J10"/>
    <mergeCell ref="F9:F10"/>
    <mergeCell ref="D13:D14"/>
    <mergeCell ref="E11:E12"/>
    <mergeCell ref="E13:E14"/>
    <mergeCell ref="F13:F14"/>
    <mergeCell ref="G13:G14"/>
    <mergeCell ref="G23:G24"/>
    <mergeCell ref="J23:J24"/>
    <mergeCell ref="J21:J22"/>
    <mergeCell ref="H19:H20"/>
    <mergeCell ref="H23:I24"/>
    <mergeCell ref="I21:I22"/>
    <mergeCell ref="K9:K10"/>
    <mergeCell ref="G9:G10"/>
    <mergeCell ref="J11:K12"/>
    <mergeCell ref="G11:G12"/>
    <mergeCell ref="H11:H12"/>
    <mergeCell ref="I17:I18"/>
    <mergeCell ref="G17:G18"/>
    <mergeCell ref="H16:I16"/>
    <mergeCell ref="I13:I14"/>
    <mergeCell ref="H17:H18"/>
    <mergeCell ref="B27:B28"/>
    <mergeCell ref="C27:C28"/>
    <mergeCell ref="D27:D28"/>
    <mergeCell ref="H13:H14"/>
    <mergeCell ref="E27:E28"/>
    <mergeCell ref="F16:G16"/>
    <mergeCell ref="E21:E22"/>
    <mergeCell ref="E25:E26"/>
    <mergeCell ref="F27:F28"/>
    <mergeCell ref="F25:F26"/>
    <mergeCell ref="B16:C16"/>
    <mergeCell ref="A25:A26"/>
    <mergeCell ref="B25:B26"/>
    <mergeCell ref="C25:C26"/>
    <mergeCell ref="D25:D26"/>
    <mergeCell ref="F23:F24"/>
    <mergeCell ref="A23:A24"/>
    <mergeCell ref="B23:B24"/>
    <mergeCell ref="C23:C24"/>
    <mergeCell ref="A21:A22"/>
    <mergeCell ref="A13:A14"/>
    <mergeCell ref="B13:B14"/>
    <mergeCell ref="L27:M28"/>
    <mergeCell ref="L13:M14"/>
    <mergeCell ref="K13:K14"/>
    <mergeCell ref="J16:K16"/>
    <mergeCell ref="L16:M16"/>
    <mergeCell ref="G25:G26"/>
    <mergeCell ref="A27:A28"/>
    <mergeCell ref="D16:E16"/>
    <mergeCell ref="AE13:AE14"/>
    <mergeCell ref="AE17:AE18"/>
    <mergeCell ref="AE19:AE20"/>
    <mergeCell ref="AE21:AE22"/>
    <mergeCell ref="AE23:AE24"/>
    <mergeCell ref="AE25:AE26"/>
    <mergeCell ref="AE3:AE4"/>
    <mergeCell ref="AE5:AE6"/>
    <mergeCell ref="AE7:AE8"/>
    <mergeCell ref="V3:V4"/>
    <mergeCell ref="AC3:AC4"/>
    <mergeCell ref="AD3:AD4"/>
    <mergeCell ref="Z3:Z4"/>
    <mergeCell ref="AA3:AA4"/>
    <mergeCell ref="AD7:AD8"/>
    <mergeCell ref="AC5:AC6"/>
    <mergeCell ref="AD5:AD6"/>
    <mergeCell ref="AB5:AB6"/>
    <mergeCell ref="AA5:AA6"/>
    <mergeCell ref="AE51:AE52"/>
    <mergeCell ref="AE47:AE48"/>
    <mergeCell ref="AE32:AE33"/>
    <mergeCell ref="AE34:AE35"/>
    <mergeCell ref="AE36:AE37"/>
    <mergeCell ref="AE38:AE39"/>
    <mergeCell ref="AC7:AC8"/>
    <mergeCell ref="AE53:AE54"/>
    <mergeCell ref="AE55:AE56"/>
    <mergeCell ref="AC9:AC10"/>
    <mergeCell ref="AE9:AE10"/>
    <mergeCell ref="AE11:AE12"/>
    <mergeCell ref="AD9:AD10"/>
    <mergeCell ref="AE40:AE41"/>
    <mergeCell ref="AE49:AE50"/>
    <mergeCell ref="AE45:AE46"/>
    <mergeCell ref="AE27:AE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4:R50"/>
  <sheetViews>
    <sheetView zoomScalePageLayoutView="0" workbookViewId="0" topLeftCell="A7">
      <selection activeCell="A29" sqref="A29"/>
    </sheetView>
  </sheetViews>
  <sheetFormatPr defaultColWidth="9.140625" defaultRowHeight="15"/>
  <cols>
    <col min="1" max="1" width="27.57421875" style="0" bestFit="1" customWidth="1"/>
    <col min="2" max="12" width="10.57421875" style="0" customWidth="1"/>
    <col min="13" max="18" width="5.57421875" style="0" customWidth="1"/>
  </cols>
  <sheetData>
    <row r="3" ht="15.75" thickBot="1"/>
    <row r="4" spans="1:18" ht="21.75" thickBot="1" thickTop="1">
      <c r="A4" s="155" t="s">
        <v>7</v>
      </c>
      <c r="B4" s="375" t="str">
        <f>A5</f>
        <v>BRÓDY THUNDER</v>
      </c>
      <c r="C4" s="375"/>
      <c r="D4" s="375" t="str">
        <f>A7</f>
        <v>VETÉSI "C"</v>
      </c>
      <c r="E4" s="375"/>
      <c r="F4" s="375" t="str">
        <f>A9</f>
        <v>2 (LOVASSY,VESZPRÉM)</v>
      </c>
      <c r="G4" s="375"/>
      <c r="H4" s="376" t="str">
        <f>A11</f>
        <v>TÜRR "B"</v>
      </c>
      <c r="I4" s="376"/>
      <c r="J4" s="375" t="str">
        <f>A13</f>
        <v>1234 (SZTGY.,AJKA)</v>
      </c>
      <c r="K4" s="375"/>
      <c r="L4" s="146"/>
      <c r="M4" s="154" t="s">
        <v>432</v>
      </c>
      <c r="N4" s="153" t="s">
        <v>2</v>
      </c>
      <c r="O4" s="151" t="s">
        <v>0</v>
      </c>
      <c r="P4" s="151" t="s">
        <v>3</v>
      </c>
      <c r="Q4" s="151" t="s">
        <v>430</v>
      </c>
      <c r="R4" s="152" t="s">
        <v>431</v>
      </c>
    </row>
    <row r="5" spans="1:18" ht="16.5" thickTop="1">
      <c r="A5" s="374" t="s">
        <v>53</v>
      </c>
      <c r="B5" s="381"/>
      <c r="C5" s="382"/>
      <c r="D5" s="386"/>
      <c r="E5" s="385"/>
      <c r="F5" s="386"/>
      <c r="G5" s="385"/>
      <c r="H5" s="386"/>
      <c r="I5" s="385"/>
      <c r="J5" s="386"/>
      <c r="K5" s="385"/>
      <c r="L5" s="147"/>
      <c r="M5" s="338"/>
      <c r="N5" s="340"/>
      <c r="O5" s="342"/>
      <c r="P5" s="342"/>
      <c r="Q5" s="342"/>
      <c r="R5" s="344"/>
    </row>
    <row r="6" spans="1:18" ht="16.5" thickBot="1">
      <c r="A6" s="372"/>
      <c r="B6" s="383"/>
      <c r="C6" s="384"/>
      <c r="D6" s="380"/>
      <c r="E6" s="378"/>
      <c r="F6" s="380"/>
      <c r="G6" s="378"/>
      <c r="H6" s="380"/>
      <c r="I6" s="378"/>
      <c r="J6" s="380"/>
      <c r="K6" s="378"/>
      <c r="L6" s="147"/>
      <c r="M6" s="338"/>
      <c r="N6" s="340"/>
      <c r="O6" s="342"/>
      <c r="P6" s="342"/>
      <c r="Q6" s="342"/>
      <c r="R6" s="344"/>
    </row>
    <row r="7" spans="1:18" ht="14.25" customHeight="1" thickTop="1">
      <c r="A7" s="372" t="s">
        <v>412</v>
      </c>
      <c r="B7" s="379"/>
      <c r="C7" s="378"/>
      <c r="D7" s="381"/>
      <c r="E7" s="382"/>
      <c r="F7" s="380"/>
      <c r="G7" s="378"/>
      <c r="H7" s="380"/>
      <c r="I7" s="378"/>
      <c r="J7" s="380"/>
      <c r="K7" s="378"/>
      <c r="L7" s="147"/>
      <c r="M7" s="338"/>
      <c r="N7" s="340"/>
      <c r="O7" s="342"/>
      <c r="P7" s="342"/>
      <c r="Q7" s="342"/>
      <c r="R7" s="344"/>
    </row>
    <row r="8" spans="1:18" ht="14.25" customHeight="1" thickBot="1">
      <c r="A8" s="372"/>
      <c r="B8" s="379"/>
      <c r="C8" s="378"/>
      <c r="D8" s="383"/>
      <c r="E8" s="384"/>
      <c r="F8" s="380"/>
      <c r="G8" s="378"/>
      <c r="H8" s="380"/>
      <c r="I8" s="378"/>
      <c r="J8" s="380"/>
      <c r="K8" s="378"/>
      <c r="L8" s="147"/>
      <c r="M8" s="338"/>
      <c r="N8" s="340"/>
      <c r="O8" s="342"/>
      <c r="P8" s="342"/>
      <c r="Q8" s="342"/>
      <c r="R8" s="344"/>
    </row>
    <row r="9" spans="1:18" ht="14.25" customHeight="1" thickTop="1">
      <c r="A9" s="372" t="s">
        <v>415</v>
      </c>
      <c r="B9" s="379"/>
      <c r="C9" s="378"/>
      <c r="D9" s="380"/>
      <c r="E9" s="378"/>
      <c r="F9" s="381"/>
      <c r="G9" s="382"/>
      <c r="H9" s="380"/>
      <c r="I9" s="378"/>
      <c r="J9" s="380"/>
      <c r="K9" s="378"/>
      <c r="L9" s="147"/>
      <c r="M9" s="338"/>
      <c r="N9" s="340"/>
      <c r="O9" s="342"/>
      <c r="P9" s="342"/>
      <c r="Q9" s="342"/>
      <c r="R9" s="344"/>
    </row>
    <row r="10" spans="1:18" ht="14.25" customHeight="1" thickBot="1">
      <c r="A10" s="372"/>
      <c r="B10" s="379"/>
      <c r="C10" s="378"/>
      <c r="D10" s="380"/>
      <c r="E10" s="378"/>
      <c r="F10" s="383"/>
      <c r="G10" s="384"/>
      <c r="H10" s="380"/>
      <c r="I10" s="378"/>
      <c r="J10" s="380"/>
      <c r="K10" s="378"/>
      <c r="L10" s="147"/>
      <c r="M10" s="338"/>
      <c r="N10" s="340"/>
      <c r="O10" s="342"/>
      <c r="P10" s="342"/>
      <c r="Q10" s="342"/>
      <c r="R10" s="344"/>
    </row>
    <row r="11" spans="1:18" ht="14.25" customHeight="1" thickTop="1">
      <c r="A11" s="372" t="s">
        <v>413</v>
      </c>
      <c r="B11" s="379"/>
      <c r="C11" s="378"/>
      <c r="D11" s="380"/>
      <c r="E11" s="378"/>
      <c r="F11" s="380"/>
      <c r="G11" s="378"/>
      <c r="H11" s="381"/>
      <c r="I11" s="382"/>
      <c r="J11" s="380"/>
      <c r="K11" s="378"/>
      <c r="L11" s="147"/>
      <c r="M11" s="338"/>
      <c r="N11" s="340"/>
      <c r="O11" s="342"/>
      <c r="P11" s="342"/>
      <c r="Q11" s="342"/>
      <c r="R11" s="344"/>
    </row>
    <row r="12" spans="1:18" ht="14.25" customHeight="1" thickBot="1">
      <c r="A12" s="372"/>
      <c r="B12" s="379"/>
      <c r="C12" s="378"/>
      <c r="D12" s="380"/>
      <c r="E12" s="378"/>
      <c r="F12" s="380"/>
      <c r="G12" s="378"/>
      <c r="H12" s="383"/>
      <c r="I12" s="384"/>
      <c r="J12" s="380"/>
      <c r="K12" s="378"/>
      <c r="L12" s="147"/>
      <c r="M12" s="338"/>
      <c r="N12" s="340"/>
      <c r="O12" s="342"/>
      <c r="P12" s="342"/>
      <c r="Q12" s="342"/>
      <c r="R12" s="344"/>
    </row>
    <row r="13" spans="1:18" ht="14.25" customHeight="1" thickTop="1">
      <c r="A13" s="371" t="s">
        <v>414</v>
      </c>
      <c r="B13" s="379"/>
      <c r="C13" s="378"/>
      <c r="D13" s="380"/>
      <c r="E13" s="378"/>
      <c r="F13" s="380"/>
      <c r="G13" s="378"/>
      <c r="H13" s="380"/>
      <c r="I13" s="378"/>
      <c r="J13" s="381"/>
      <c r="K13" s="382"/>
      <c r="L13" s="147"/>
      <c r="M13" s="338"/>
      <c r="N13" s="340"/>
      <c r="O13" s="342"/>
      <c r="P13" s="342"/>
      <c r="Q13" s="342"/>
      <c r="R13" s="344"/>
    </row>
    <row r="14" spans="1:18" ht="14.25" customHeight="1" thickBot="1">
      <c r="A14" s="371"/>
      <c r="B14" s="379"/>
      <c r="C14" s="378"/>
      <c r="D14" s="380"/>
      <c r="E14" s="378"/>
      <c r="F14" s="380"/>
      <c r="G14" s="378"/>
      <c r="H14" s="380"/>
      <c r="I14" s="378"/>
      <c r="J14" s="383"/>
      <c r="K14" s="384"/>
      <c r="L14" s="147"/>
      <c r="M14" s="339"/>
      <c r="N14" s="341"/>
      <c r="O14" s="343"/>
      <c r="P14" s="343"/>
      <c r="Q14" s="343"/>
      <c r="R14" s="345"/>
    </row>
    <row r="15" spans="1:12" ht="15.75" thickBo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8" ht="21.75" customHeight="1" thickBot="1" thickTop="1">
      <c r="A16" s="155" t="s">
        <v>8</v>
      </c>
      <c r="B16" s="375" t="str">
        <f>A17</f>
        <v>BRÓDY STORM</v>
      </c>
      <c r="C16" s="375"/>
      <c r="D16" s="375" t="str">
        <f>A19</f>
        <v>CSAKACÉ</v>
      </c>
      <c r="E16" s="375"/>
      <c r="F16" s="375" t="str">
        <f>A21</f>
        <v>NOSZLOPY "B"</v>
      </c>
      <c r="G16" s="375"/>
      <c r="H16" s="376" t="str">
        <f>A23</f>
        <v>TÜRR "C"</v>
      </c>
      <c r="I16" s="376"/>
      <c r="J16" s="375" t="str">
        <f>A25</f>
        <v>RINGERS</v>
      </c>
      <c r="K16" s="377"/>
      <c r="L16" s="148"/>
      <c r="M16" s="154" t="s">
        <v>432</v>
      </c>
      <c r="N16" s="153" t="s">
        <v>2</v>
      </c>
      <c r="O16" s="151" t="s">
        <v>0</v>
      </c>
      <c r="P16" s="151" t="s">
        <v>3</v>
      </c>
      <c r="Q16" s="151" t="s">
        <v>430</v>
      </c>
      <c r="R16" s="152" t="s">
        <v>431</v>
      </c>
    </row>
    <row r="17" spans="1:18" ht="15" customHeight="1" thickTop="1">
      <c r="A17" s="374" t="s">
        <v>416</v>
      </c>
      <c r="B17" s="348"/>
      <c r="C17" s="349"/>
      <c r="D17" s="366"/>
      <c r="E17" s="367"/>
      <c r="F17" s="366"/>
      <c r="G17" s="367"/>
      <c r="H17" s="366"/>
      <c r="I17" s="367"/>
      <c r="J17" s="366"/>
      <c r="K17" s="373"/>
      <c r="L17" s="147"/>
      <c r="M17" s="338"/>
      <c r="N17" s="340"/>
      <c r="O17" s="342"/>
      <c r="P17" s="342"/>
      <c r="Q17" s="342"/>
      <c r="R17" s="344"/>
    </row>
    <row r="18" spans="1:18" ht="14.25" customHeight="1" thickBot="1">
      <c r="A18" s="372"/>
      <c r="B18" s="350"/>
      <c r="C18" s="351"/>
      <c r="D18" s="364"/>
      <c r="E18" s="363"/>
      <c r="F18" s="364"/>
      <c r="G18" s="363"/>
      <c r="H18" s="364"/>
      <c r="I18" s="363"/>
      <c r="J18" s="364"/>
      <c r="K18" s="370"/>
      <c r="L18" s="147"/>
      <c r="M18" s="338"/>
      <c r="N18" s="340"/>
      <c r="O18" s="342"/>
      <c r="P18" s="342"/>
      <c r="Q18" s="342"/>
      <c r="R18" s="344"/>
    </row>
    <row r="19" spans="1:18" ht="14.25" customHeight="1" thickTop="1">
      <c r="A19" s="372" t="s">
        <v>417</v>
      </c>
      <c r="B19" s="365"/>
      <c r="C19" s="363"/>
      <c r="D19" s="348"/>
      <c r="E19" s="349"/>
      <c r="F19" s="364"/>
      <c r="G19" s="363"/>
      <c r="H19" s="364"/>
      <c r="I19" s="363"/>
      <c r="J19" s="364"/>
      <c r="K19" s="370"/>
      <c r="L19" s="147"/>
      <c r="M19" s="338"/>
      <c r="N19" s="340"/>
      <c r="O19" s="342"/>
      <c r="P19" s="342"/>
      <c r="Q19" s="342"/>
      <c r="R19" s="344"/>
    </row>
    <row r="20" spans="1:18" ht="14.25" customHeight="1" thickBot="1">
      <c r="A20" s="372"/>
      <c r="B20" s="365"/>
      <c r="C20" s="363"/>
      <c r="D20" s="350"/>
      <c r="E20" s="351"/>
      <c r="F20" s="364"/>
      <c r="G20" s="363"/>
      <c r="H20" s="364"/>
      <c r="I20" s="363"/>
      <c r="J20" s="364"/>
      <c r="K20" s="370"/>
      <c r="L20" s="147"/>
      <c r="M20" s="338"/>
      <c r="N20" s="340"/>
      <c r="O20" s="342"/>
      <c r="P20" s="342"/>
      <c r="Q20" s="342"/>
      <c r="R20" s="344"/>
    </row>
    <row r="21" spans="1:18" ht="14.25" customHeight="1" thickTop="1">
      <c r="A21" s="372" t="s">
        <v>418</v>
      </c>
      <c r="B21" s="365"/>
      <c r="C21" s="363"/>
      <c r="D21" s="364"/>
      <c r="E21" s="363"/>
      <c r="F21" s="348"/>
      <c r="G21" s="349"/>
      <c r="H21" s="364"/>
      <c r="I21" s="363"/>
      <c r="J21" s="364"/>
      <c r="K21" s="370"/>
      <c r="L21" s="147"/>
      <c r="M21" s="338"/>
      <c r="N21" s="340"/>
      <c r="O21" s="342"/>
      <c r="P21" s="342"/>
      <c r="Q21" s="342"/>
      <c r="R21" s="344"/>
    </row>
    <row r="22" spans="1:18" ht="14.25" customHeight="1" thickBot="1">
      <c r="A22" s="372"/>
      <c r="B22" s="365"/>
      <c r="C22" s="363"/>
      <c r="D22" s="364"/>
      <c r="E22" s="363"/>
      <c r="F22" s="350"/>
      <c r="G22" s="351"/>
      <c r="H22" s="364"/>
      <c r="I22" s="363"/>
      <c r="J22" s="364"/>
      <c r="K22" s="370"/>
      <c r="L22" s="147"/>
      <c r="M22" s="338"/>
      <c r="N22" s="340"/>
      <c r="O22" s="342"/>
      <c r="P22" s="342"/>
      <c r="Q22" s="342"/>
      <c r="R22" s="344"/>
    </row>
    <row r="23" spans="1:18" ht="14.25" customHeight="1" thickTop="1">
      <c r="A23" s="371" t="s">
        <v>419</v>
      </c>
      <c r="B23" s="365"/>
      <c r="C23" s="363"/>
      <c r="D23" s="364"/>
      <c r="E23" s="363"/>
      <c r="F23" s="364"/>
      <c r="G23" s="363"/>
      <c r="H23" s="348"/>
      <c r="I23" s="349"/>
      <c r="J23" s="364"/>
      <c r="K23" s="370"/>
      <c r="L23" s="147"/>
      <c r="M23" s="338"/>
      <c r="N23" s="340"/>
      <c r="O23" s="342"/>
      <c r="P23" s="342"/>
      <c r="Q23" s="342"/>
      <c r="R23" s="344"/>
    </row>
    <row r="24" spans="1:18" ht="14.25" customHeight="1" thickBot="1">
      <c r="A24" s="371"/>
      <c r="B24" s="365"/>
      <c r="C24" s="363"/>
      <c r="D24" s="364"/>
      <c r="E24" s="363"/>
      <c r="F24" s="364"/>
      <c r="G24" s="363"/>
      <c r="H24" s="350"/>
      <c r="I24" s="351"/>
      <c r="J24" s="364"/>
      <c r="K24" s="370"/>
      <c r="L24" s="147"/>
      <c r="M24" s="338"/>
      <c r="N24" s="340"/>
      <c r="O24" s="342"/>
      <c r="P24" s="342"/>
      <c r="Q24" s="342"/>
      <c r="R24" s="344"/>
    </row>
    <row r="25" spans="1:18" ht="14.25" customHeight="1" thickTop="1">
      <c r="A25" s="371" t="s">
        <v>420</v>
      </c>
      <c r="B25" s="365"/>
      <c r="C25" s="363"/>
      <c r="D25" s="364"/>
      <c r="E25" s="363"/>
      <c r="F25" s="364"/>
      <c r="G25" s="363"/>
      <c r="H25" s="364"/>
      <c r="I25" s="363"/>
      <c r="J25" s="348"/>
      <c r="K25" s="349"/>
      <c r="L25" s="147"/>
      <c r="M25" s="338"/>
      <c r="N25" s="340"/>
      <c r="O25" s="342"/>
      <c r="P25" s="342"/>
      <c r="Q25" s="342"/>
      <c r="R25" s="344"/>
    </row>
    <row r="26" spans="1:18" ht="14.25" customHeight="1" thickBot="1">
      <c r="A26" s="371"/>
      <c r="B26" s="365"/>
      <c r="C26" s="363"/>
      <c r="D26" s="364"/>
      <c r="E26" s="363"/>
      <c r="F26" s="364"/>
      <c r="G26" s="363"/>
      <c r="H26" s="364"/>
      <c r="I26" s="363"/>
      <c r="J26" s="350"/>
      <c r="K26" s="351"/>
      <c r="L26" s="147"/>
      <c r="M26" s="339"/>
      <c r="N26" s="341"/>
      <c r="O26" s="343"/>
      <c r="P26" s="343"/>
      <c r="Q26" s="343"/>
      <c r="R26" s="345"/>
    </row>
    <row r="27" spans="1:12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5.75" thickBo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8" ht="21.75" thickBot="1" thickTop="1">
      <c r="A29" s="156" t="s">
        <v>20</v>
      </c>
      <c r="B29" s="369" t="str">
        <f>A30</f>
        <v>PEDIG JÓ ÖTLETNEK TŰNT</v>
      </c>
      <c r="C29" s="369"/>
      <c r="D29" s="360" t="str">
        <f>A32</f>
        <v>BÁNKI</v>
      </c>
      <c r="E29" s="360"/>
      <c r="F29" s="360" t="str">
        <f>A34</f>
        <v>NOSZLOPY "A"</v>
      </c>
      <c r="G29" s="360"/>
      <c r="H29" s="361" t="str">
        <f>A36</f>
        <v>LABRON</v>
      </c>
      <c r="I29" s="361"/>
      <c r="J29" s="360"/>
      <c r="K29" s="360"/>
      <c r="L29" s="149"/>
      <c r="M29" s="154" t="s">
        <v>432</v>
      </c>
      <c r="N29" s="153" t="s">
        <v>2</v>
      </c>
      <c r="O29" s="151" t="s">
        <v>0</v>
      </c>
      <c r="P29" s="151" t="s">
        <v>3</v>
      </c>
      <c r="Q29" s="151" t="s">
        <v>430</v>
      </c>
      <c r="R29" s="152" t="s">
        <v>431</v>
      </c>
    </row>
    <row r="30" spans="1:18" ht="15" customHeight="1" thickTop="1">
      <c r="A30" s="368" t="s">
        <v>421</v>
      </c>
      <c r="B30" s="348"/>
      <c r="C30" s="349"/>
      <c r="D30" s="366"/>
      <c r="E30" s="367"/>
      <c r="F30" s="366"/>
      <c r="G30" s="367"/>
      <c r="H30" s="366"/>
      <c r="I30" s="367"/>
      <c r="J30" s="366"/>
      <c r="K30" s="367"/>
      <c r="L30" s="147"/>
      <c r="M30" s="338"/>
      <c r="N30" s="340"/>
      <c r="O30" s="342"/>
      <c r="P30" s="342"/>
      <c r="Q30" s="342"/>
      <c r="R30" s="344"/>
    </row>
    <row r="31" spans="1:18" ht="14.25" customHeight="1" thickBot="1">
      <c r="A31" s="353"/>
      <c r="B31" s="350"/>
      <c r="C31" s="351"/>
      <c r="D31" s="364"/>
      <c r="E31" s="363"/>
      <c r="F31" s="364"/>
      <c r="G31" s="363"/>
      <c r="H31" s="364"/>
      <c r="I31" s="363"/>
      <c r="J31" s="364"/>
      <c r="K31" s="363"/>
      <c r="L31" s="147"/>
      <c r="M31" s="338"/>
      <c r="N31" s="340"/>
      <c r="O31" s="342"/>
      <c r="P31" s="342"/>
      <c r="Q31" s="342"/>
      <c r="R31" s="344"/>
    </row>
    <row r="32" spans="1:18" ht="14.25" customHeight="1" thickTop="1">
      <c r="A32" s="359" t="s">
        <v>422</v>
      </c>
      <c r="B32" s="365"/>
      <c r="C32" s="363"/>
      <c r="D32" s="348"/>
      <c r="E32" s="349"/>
      <c r="F32" s="364"/>
      <c r="G32" s="363"/>
      <c r="H32" s="364"/>
      <c r="I32" s="363"/>
      <c r="J32" s="364"/>
      <c r="K32" s="363"/>
      <c r="L32" s="147"/>
      <c r="M32" s="338"/>
      <c r="N32" s="340"/>
      <c r="O32" s="342"/>
      <c r="P32" s="342"/>
      <c r="Q32" s="342"/>
      <c r="R32" s="344"/>
    </row>
    <row r="33" spans="1:18" ht="14.25" customHeight="1" thickBot="1">
      <c r="A33" s="359"/>
      <c r="B33" s="365"/>
      <c r="C33" s="363"/>
      <c r="D33" s="350"/>
      <c r="E33" s="351"/>
      <c r="F33" s="364"/>
      <c r="G33" s="363"/>
      <c r="H33" s="364"/>
      <c r="I33" s="363"/>
      <c r="J33" s="364"/>
      <c r="K33" s="363"/>
      <c r="L33" s="147"/>
      <c r="M33" s="338"/>
      <c r="N33" s="340"/>
      <c r="O33" s="342"/>
      <c r="P33" s="342"/>
      <c r="Q33" s="342"/>
      <c r="R33" s="344"/>
    </row>
    <row r="34" spans="1:18" ht="14.25" customHeight="1" thickTop="1">
      <c r="A34" s="359" t="s">
        <v>423</v>
      </c>
      <c r="B34" s="365"/>
      <c r="C34" s="363"/>
      <c r="D34" s="364"/>
      <c r="E34" s="363"/>
      <c r="F34" s="348"/>
      <c r="G34" s="349"/>
      <c r="H34" s="364"/>
      <c r="I34" s="363"/>
      <c r="J34" s="364"/>
      <c r="K34" s="363"/>
      <c r="L34" s="147"/>
      <c r="M34" s="338"/>
      <c r="N34" s="340"/>
      <c r="O34" s="342"/>
      <c r="P34" s="342"/>
      <c r="Q34" s="342"/>
      <c r="R34" s="344"/>
    </row>
    <row r="35" spans="1:18" ht="14.25" customHeight="1" thickBot="1">
      <c r="A35" s="359"/>
      <c r="B35" s="365"/>
      <c r="C35" s="363"/>
      <c r="D35" s="364"/>
      <c r="E35" s="363"/>
      <c r="F35" s="350"/>
      <c r="G35" s="351"/>
      <c r="H35" s="364"/>
      <c r="I35" s="363"/>
      <c r="J35" s="364"/>
      <c r="K35" s="363"/>
      <c r="L35" s="147"/>
      <c r="M35" s="338"/>
      <c r="N35" s="340"/>
      <c r="O35" s="342"/>
      <c r="P35" s="342"/>
      <c r="Q35" s="342"/>
      <c r="R35" s="344"/>
    </row>
    <row r="36" spans="1:18" ht="14.25" customHeight="1" thickTop="1">
      <c r="A36" s="359" t="s">
        <v>424</v>
      </c>
      <c r="B36" s="365"/>
      <c r="C36" s="363"/>
      <c r="D36" s="364"/>
      <c r="E36" s="363"/>
      <c r="F36" s="364"/>
      <c r="G36" s="363"/>
      <c r="H36" s="348"/>
      <c r="I36" s="349"/>
      <c r="J36" s="364"/>
      <c r="K36" s="363"/>
      <c r="L36" s="147"/>
      <c r="M36" s="338"/>
      <c r="N36" s="340"/>
      <c r="O36" s="342"/>
      <c r="P36" s="342"/>
      <c r="Q36" s="342"/>
      <c r="R36" s="344"/>
    </row>
    <row r="37" spans="1:18" ht="14.25" customHeight="1">
      <c r="A37" s="359"/>
      <c r="B37" s="365"/>
      <c r="C37" s="363"/>
      <c r="D37" s="364"/>
      <c r="E37" s="363"/>
      <c r="F37" s="364"/>
      <c r="G37" s="363"/>
      <c r="H37" s="350"/>
      <c r="I37" s="351"/>
      <c r="J37" s="364"/>
      <c r="K37" s="363"/>
      <c r="L37" s="147"/>
      <c r="M37" s="338"/>
      <c r="N37" s="340"/>
      <c r="O37" s="342"/>
      <c r="P37" s="342"/>
      <c r="Q37" s="342"/>
      <c r="R37" s="344"/>
    </row>
    <row r="38" spans="1:12" ht="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5.75" thickBo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8" ht="17.25" thickBot="1" thickTop="1">
      <c r="A40" s="145" t="s">
        <v>21</v>
      </c>
      <c r="B40" s="360" t="str">
        <f>A41</f>
        <v>KETCH&amp;MATCHO</v>
      </c>
      <c r="C40" s="360"/>
      <c r="D40" s="360" t="str">
        <f>A43</f>
        <v>VÖRÖSMARTY 12.G</v>
      </c>
      <c r="E40" s="360"/>
      <c r="F40" s="360" t="str">
        <f>A45</f>
        <v>LÓCZY LIONS</v>
      </c>
      <c r="G40" s="360"/>
      <c r="H40" s="361" t="str">
        <f>A47</f>
        <v>JENDRASSIK</v>
      </c>
      <c r="I40" s="361"/>
      <c r="J40" s="360" t="str">
        <f>A49</f>
        <v>BALLERS</v>
      </c>
      <c r="K40" s="362"/>
      <c r="L40" s="149"/>
      <c r="M40" s="154" t="s">
        <v>432</v>
      </c>
      <c r="N40" s="153" t="s">
        <v>2</v>
      </c>
      <c r="O40" s="151" t="s">
        <v>0</v>
      </c>
      <c r="P40" s="151" t="s">
        <v>3</v>
      </c>
      <c r="Q40" s="151" t="s">
        <v>430</v>
      </c>
      <c r="R40" s="152" t="s">
        <v>431</v>
      </c>
    </row>
    <row r="41" spans="1:18" ht="15" customHeight="1" thickTop="1">
      <c r="A41" s="358" t="s">
        <v>425</v>
      </c>
      <c r="B41" s="348"/>
      <c r="C41" s="349"/>
      <c r="D41" s="355"/>
      <c r="E41" s="356"/>
      <c r="F41" s="355"/>
      <c r="G41" s="356"/>
      <c r="H41" s="355"/>
      <c r="I41" s="356"/>
      <c r="J41" s="355"/>
      <c r="K41" s="357"/>
      <c r="L41" s="150"/>
      <c r="M41" s="338"/>
      <c r="N41" s="340"/>
      <c r="O41" s="342"/>
      <c r="P41" s="342"/>
      <c r="Q41" s="342"/>
      <c r="R41" s="344"/>
    </row>
    <row r="42" spans="1:18" ht="14.25" customHeight="1" thickBot="1">
      <c r="A42" s="359"/>
      <c r="B42" s="350"/>
      <c r="C42" s="351"/>
      <c r="D42" s="347"/>
      <c r="E42" s="346"/>
      <c r="F42" s="347"/>
      <c r="G42" s="346"/>
      <c r="H42" s="347"/>
      <c r="I42" s="346"/>
      <c r="J42" s="347"/>
      <c r="K42" s="352"/>
      <c r="L42" s="150"/>
      <c r="M42" s="338"/>
      <c r="N42" s="340"/>
      <c r="O42" s="342"/>
      <c r="P42" s="342"/>
      <c r="Q42" s="342"/>
      <c r="R42" s="344"/>
    </row>
    <row r="43" spans="1:18" ht="14.25" customHeight="1" thickTop="1">
      <c r="A43" s="353" t="s">
        <v>426</v>
      </c>
      <c r="B43" s="354"/>
      <c r="C43" s="346"/>
      <c r="D43" s="348"/>
      <c r="E43" s="349"/>
      <c r="F43" s="347"/>
      <c r="G43" s="346"/>
      <c r="H43" s="347"/>
      <c r="I43" s="346"/>
      <c r="J43" s="347"/>
      <c r="K43" s="352"/>
      <c r="L43" s="150"/>
      <c r="M43" s="338"/>
      <c r="N43" s="340"/>
      <c r="O43" s="342"/>
      <c r="P43" s="342"/>
      <c r="Q43" s="342"/>
      <c r="R43" s="344"/>
    </row>
    <row r="44" spans="1:18" ht="14.25" customHeight="1" thickBot="1">
      <c r="A44" s="353"/>
      <c r="B44" s="354"/>
      <c r="C44" s="346"/>
      <c r="D44" s="350"/>
      <c r="E44" s="351"/>
      <c r="F44" s="347"/>
      <c r="G44" s="346"/>
      <c r="H44" s="347"/>
      <c r="I44" s="346"/>
      <c r="J44" s="347"/>
      <c r="K44" s="352"/>
      <c r="L44" s="150"/>
      <c r="M44" s="338"/>
      <c r="N44" s="340"/>
      <c r="O44" s="342"/>
      <c r="P44" s="342"/>
      <c r="Q44" s="342"/>
      <c r="R44" s="344"/>
    </row>
    <row r="45" spans="1:18" ht="14.25" customHeight="1" thickTop="1">
      <c r="A45" s="353" t="s">
        <v>427</v>
      </c>
      <c r="B45" s="354"/>
      <c r="C45" s="346"/>
      <c r="D45" s="347"/>
      <c r="E45" s="346"/>
      <c r="F45" s="348"/>
      <c r="G45" s="349"/>
      <c r="H45" s="347"/>
      <c r="I45" s="346"/>
      <c r="J45" s="347"/>
      <c r="K45" s="352"/>
      <c r="L45" s="150"/>
      <c r="M45" s="338"/>
      <c r="N45" s="340"/>
      <c r="O45" s="342"/>
      <c r="P45" s="342"/>
      <c r="Q45" s="342"/>
      <c r="R45" s="344"/>
    </row>
    <row r="46" spans="1:18" ht="14.25" customHeight="1" thickBot="1">
      <c r="A46" s="353"/>
      <c r="B46" s="354"/>
      <c r="C46" s="346"/>
      <c r="D46" s="347"/>
      <c r="E46" s="346"/>
      <c r="F46" s="350"/>
      <c r="G46" s="351"/>
      <c r="H46" s="347"/>
      <c r="I46" s="346"/>
      <c r="J46" s="347"/>
      <c r="K46" s="352"/>
      <c r="L46" s="150"/>
      <c r="M46" s="338"/>
      <c r="N46" s="340"/>
      <c r="O46" s="342"/>
      <c r="P46" s="342"/>
      <c r="Q46" s="342"/>
      <c r="R46" s="344"/>
    </row>
    <row r="47" spans="1:18" ht="14.25" customHeight="1" thickTop="1">
      <c r="A47" s="353" t="s">
        <v>428</v>
      </c>
      <c r="B47" s="354"/>
      <c r="C47" s="346"/>
      <c r="D47" s="347"/>
      <c r="E47" s="346"/>
      <c r="F47" s="347"/>
      <c r="G47" s="346"/>
      <c r="H47" s="348"/>
      <c r="I47" s="349"/>
      <c r="J47" s="347"/>
      <c r="K47" s="352"/>
      <c r="L47" s="150"/>
      <c r="M47" s="338"/>
      <c r="N47" s="340"/>
      <c r="O47" s="342"/>
      <c r="P47" s="342"/>
      <c r="Q47" s="342"/>
      <c r="R47" s="344"/>
    </row>
    <row r="48" spans="1:18" ht="14.25" customHeight="1" thickBot="1">
      <c r="A48" s="353"/>
      <c r="B48" s="354"/>
      <c r="C48" s="346"/>
      <c r="D48" s="347"/>
      <c r="E48" s="346"/>
      <c r="F48" s="347"/>
      <c r="G48" s="346"/>
      <c r="H48" s="350"/>
      <c r="I48" s="351"/>
      <c r="J48" s="347"/>
      <c r="K48" s="352"/>
      <c r="L48" s="150"/>
      <c r="M48" s="338"/>
      <c r="N48" s="340"/>
      <c r="O48" s="342"/>
      <c r="P48" s="342"/>
      <c r="Q48" s="342"/>
      <c r="R48" s="344"/>
    </row>
    <row r="49" spans="1:18" ht="14.25" customHeight="1" thickTop="1">
      <c r="A49" s="353" t="s">
        <v>429</v>
      </c>
      <c r="B49" s="354"/>
      <c r="C49" s="346"/>
      <c r="D49" s="347"/>
      <c r="E49" s="346"/>
      <c r="F49" s="347"/>
      <c r="G49" s="346"/>
      <c r="H49" s="347"/>
      <c r="I49" s="346"/>
      <c r="J49" s="348"/>
      <c r="K49" s="349"/>
      <c r="L49" s="147"/>
      <c r="M49" s="338"/>
      <c r="N49" s="340"/>
      <c r="O49" s="342"/>
      <c r="P49" s="342"/>
      <c r="Q49" s="342"/>
      <c r="R49" s="344"/>
    </row>
    <row r="50" spans="1:18" ht="14.25" customHeight="1" thickBot="1">
      <c r="A50" s="353"/>
      <c r="B50" s="354"/>
      <c r="C50" s="346"/>
      <c r="D50" s="347"/>
      <c r="E50" s="346"/>
      <c r="F50" s="347"/>
      <c r="G50" s="346"/>
      <c r="H50" s="347"/>
      <c r="I50" s="346"/>
      <c r="J50" s="350"/>
      <c r="K50" s="351"/>
      <c r="L50" s="147"/>
      <c r="M50" s="339"/>
      <c r="N50" s="341"/>
      <c r="O50" s="343"/>
      <c r="P50" s="343"/>
      <c r="Q50" s="343"/>
      <c r="R50" s="345"/>
    </row>
  </sheetData>
  <sheetProtection/>
  <mergeCells count="324">
    <mergeCell ref="M30:M31"/>
    <mergeCell ref="N30:N31"/>
    <mergeCell ref="O30:O31"/>
    <mergeCell ref="P30:P31"/>
    <mergeCell ref="Q30:Q31"/>
    <mergeCell ref="R30:R31"/>
    <mergeCell ref="R23:R24"/>
    <mergeCell ref="M25:M26"/>
    <mergeCell ref="N25:N26"/>
    <mergeCell ref="O25:O26"/>
    <mergeCell ref="P25:P26"/>
    <mergeCell ref="Q25:Q26"/>
    <mergeCell ref="R25:R26"/>
    <mergeCell ref="B19:B20"/>
    <mergeCell ref="M23:M24"/>
    <mergeCell ref="N23:N24"/>
    <mergeCell ref="O23:O24"/>
    <mergeCell ref="P23:P24"/>
    <mergeCell ref="Q23:Q24"/>
    <mergeCell ref="I19:I20"/>
    <mergeCell ref="J19:J20"/>
    <mergeCell ref="K19:K20"/>
    <mergeCell ref="H21:H22"/>
    <mergeCell ref="J7:J8"/>
    <mergeCell ref="J13:K14"/>
    <mergeCell ref="R19:R20"/>
    <mergeCell ref="M21:M22"/>
    <mergeCell ref="N21:N22"/>
    <mergeCell ref="O21:O22"/>
    <mergeCell ref="P21:P22"/>
    <mergeCell ref="Q21:Q22"/>
    <mergeCell ref="R21:R22"/>
    <mergeCell ref="Q17:Q18"/>
    <mergeCell ref="R17:R18"/>
    <mergeCell ref="M19:M20"/>
    <mergeCell ref="N19:N20"/>
    <mergeCell ref="O19:O20"/>
    <mergeCell ref="P19:P20"/>
    <mergeCell ref="Q19:Q20"/>
    <mergeCell ref="B4:C4"/>
    <mergeCell ref="D4:E4"/>
    <mergeCell ref="F4:G4"/>
    <mergeCell ref="N17:N18"/>
    <mergeCell ref="O17:O18"/>
    <mergeCell ref="P17:P18"/>
    <mergeCell ref="H4:I4"/>
    <mergeCell ref="J4:K4"/>
    <mergeCell ref="H5:H6"/>
    <mergeCell ref="I7:I8"/>
    <mergeCell ref="A5:A6"/>
    <mergeCell ref="B5:C6"/>
    <mergeCell ref="D5:D6"/>
    <mergeCell ref="E5:E6"/>
    <mergeCell ref="F5:F6"/>
    <mergeCell ref="G5:G6"/>
    <mergeCell ref="I5:I6"/>
    <mergeCell ref="J5:J6"/>
    <mergeCell ref="K5:K6"/>
    <mergeCell ref="A7:A8"/>
    <mergeCell ref="B7:B8"/>
    <mergeCell ref="C7:C8"/>
    <mergeCell ref="D7:E8"/>
    <mergeCell ref="F7:F8"/>
    <mergeCell ref="G7:G8"/>
    <mergeCell ref="H7:H8"/>
    <mergeCell ref="K7:K8"/>
    <mergeCell ref="A9:A10"/>
    <mergeCell ref="B9:B10"/>
    <mergeCell ref="C9:C10"/>
    <mergeCell ref="D9:D10"/>
    <mergeCell ref="E9:E10"/>
    <mergeCell ref="F9:G10"/>
    <mergeCell ref="H9:H10"/>
    <mergeCell ref="I9:I10"/>
    <mergeCell ref="J9:J10"/>
    <mergeCell ref="K9:K10"/>
    <mergeCell ref="A11:A12"/>
    <mergeCell ref="B11:B12"/>
    <mergeCell ref="C11:C12"/>
    <mergeCell ref="D11:D12"/>
    <mergeCell ref="E11:E12"/>
    <mergeCell ref="F11:F12"/>
    <mergeCell ref="G11:G12"/>
    <mergeCell ref="H11:I12"/>
    <mergeCell ref="J11:J12"/>
    <mergeCell ref="K11:K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O11:O12"/>
    <mergeCell ref="P11:P12"/>
    <mergeCell ref="Q11:Q12"/>
    <mergeCell ref="R11:R12"/>
    <mergeCell ref="O13:O14"/>
    <mergeCell ref="P13:P14"/>
    <mergeCell ref="Q13:Q14"/>
    <mergeCell ref="R13:R14"/>
    <mergeCell ref="B16:C16"/>
    <mergeCell ref="D16:E16"/>
    <mergeCell ref="F16:G16"/>
    <mergeCell ref="H16:I16"/>
    <mergeCell ref="J16:K16"/>
    <mergeCell ref="R5:R6"/>
    <mergeCell ref="R7:R8"/>
    <mergeCell ref="P9:P10"/>
    <mergeCell ref="Q9:Q10"/>
    <mergeCell ref="R9:R10"/>
    <mergeCell ref="A17:A18"/>
    <mergeCell ref="B17:C18"/>
    <mergeCell ref="D17:D18"/>
    <mergeCell ref="E17:E18"/>
    <mergeCell ref="F17:F18"/>
    <mergeCell ref="G17:G18"/>
    <mergeCell ref="H17:H18"/>
    <mergeCell ref="I17:I18"/>
    <mergeCell ref="J17:J18"/>
    <mergeCell ref="K17:K18"/>
    <mergeCell ref="A19:A20"/>
    <mergeCell ref="C19:C20"/>
    <mergeCell ref="D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G22"/>
    <mergeCell ref="I21:I22"/>
    <mergeCell ref="J21:J22"/>
    <mergeCell ref="K21:K22"/>
    <mergeCell ref="A23:A24"/>
    <mergeCell ref="B23:B24"/>
    <mergeCell ref="C23:C24"/>
    <mergeCell ref="D23:D24"/>
    <mergeCell ref="E23:E24"/>
    <mergeCell ref="F23:F24"/>
    <mergeCell ref="G23:G24"/>
    <mergeCell ref="H23:I24"/>
    <mergeCell ref="J23:J24"/>
    <mergeCell ref="K23:K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K26"/>
    <mergeCell ref="O5:O6"/>
    <mergeCell ref="P5:P6"/>
    <mergeCell ref="Q5:Q6"/>
    <mergeCell ref="O7:O8"/>
    <mergeCell ref="P7:P8"/>
    <mergeCell ref="Q7:Q8"/>
    <mergeCell ref="O9:O10"/>
    <mergeCell ref="B29:C29"/>
    <mergeCell ref="D29:E29"/>
    <mergeCell ref="F29:G29"/>
    <mergeCell ref="H29:I29"/>
    <mergeCell ref="J29:K29"/>
    <mergeCell ref="N5:N6"/>
    <mergeCell ref="N7:N8"/>
    <mergeCell ref="N9:N10"/>
    <mergeCell ref="N11:N12"/>
    <mergeCell ref="N13:N14"/>
    <mergeCell ref="A30:A31"/>
    <mergeCell ref="B30:C31"/>
    <mergeCell ref="D30:D31"/>
    <mergeCell ref="E30:E31"/>
    <mergeCell ref="F30:F31"/>
    <mergeCell ref="G30:G31"/>
    <mergeCell ref="H30:H31"/>
    <mergeCell ref="I30:I31"/>
    <mergeCell ref="J30:J31"/>
    <mergeCell ref="K30:K31"/>
    <mergeCell ref="A32:A33"/>
    <mergeCell ref="B32:B33"/>
    <mergeCell ref="C32:C33"/>
    <mergeCell ref="D32:E33"/>
    <mergeCell ref="F32:F33"/>
    <mergeCell ref="G32:G33"/>
    <mergeCell ref="H32:H33"/>
    <mergeCell ref="I32:I33"/>
    <mergeCell ref="J32:J33"/>
    <mergeCell ref="K32:K33"/>
    <mergeCell ref="A34:A35"/>
    <mergeCell ref="B34:B35"/>
    <mergeCell ref="C34:C35"/>
    <mergeCell ref="D34:D35"/>
    <mergeCell ref="E34:E35"/>
    <mergeCell ref="F34:G35"/>
    <mergeCell ref="H34:H35"/>
    <mergeCell ref="I34:I35"/>
    <mergeCell ref="J34:J35"/>
    <mergeCell ref="K34:K35"/>
    <mergeCell ref="A36:A37"/>
    <mergeCell ref="B36:B37"/>
    <mergeCell ref="C36:C37"/>
    <mergeCell ref="D36:D37"/>
    <mergeCell ref="E36:E37"/>
    <mergeCell ref="F36:F37"/>
    <mergeCell ref="B40:C40"/>
    <mergeCell ref="D40:E40"/>
    <mergeCell ref="F40:G40"/>
    <mergeCell ref="H40:I40"/>
    <mergeCell ref="J40:K40"/>
    <mergeCell ref="G36:G37"/>
    <mergeCell ref="H36:I37"/>
    <mergeCell ref="J36:J37"/>
    <mergeCell ref="K36:K37"/>
    <mergeCell ref="A41:A42"/>
    <mergeCell ref="B41:C42"/>
    <mergeCell ref="D41:D42"/>
    <mergeCell ref="E41:E42"/>
    <mergeCell ref="F41:F42"/>
    <mergeCell ref="G41:G42"/>
    <mergeCell ref="H41:H42"/>
    <mergeCell ref="I41:I42"/>
    <mergeCell ref="J41:J42"/>
    <mergeCell ref="K41:K42"/>
    <mergeCell ref="A43:A44"/>
    <mergeCell ref="B43:B44"/>
    <mergeCell ref="C43:C44"/>
    <mergeCell ref="D43:E44"/>
    <mergeCell ref="F43:F44"/>
    <mergeCell ref="G43:G44"/>
    <mergeCell ref="H43:H44"/>
    <mergeCell ref="I43:I44"/>
    <mergeCell ref="J43:J44"/>
    <mergeCell ref="K43:K44"/>
    <mergeCell ref="A45:A46"/>
    <mergeCell ref="B45:B46"/>
    <mergeCell ref="C45:C46"/>
    <mergeCell ref="D45:D46"/>
    <mergeCell ref="E45:E46"/>
    <mergeCell ref="F45:G46"/>
    <mergeCell ref="H45:H46"/>
    <mergeCell ref="I45:I46"/>
    <mergeCell ref="J45:J46"/>
    <mergeCell ref="K45:K46"/>
    <mergeCell ref="A47:A48"/>
    <mergeCell ref="B47:B48"/>
    <mergeCell ref="C47:C48"/>
    <mergeCell ref="D47:D48"/>
    <mergeCell ref="E47:E48"/>
    <mergeCell ref="F47:F48"/>
    <mergeCell ref="G47:G48"/>
    <mergeCell ref="H47:I48"/>
    <mergeCell ref="J47:J48"/>
    <mergeCell ref="K47:K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K50"/>
    <mergeCell ref="M5:M6"/>
    <mergeCell ref="M7:M8"/>
    <mergeCell ref="M9:M10"/>
    <mergeCell ref="M11:M12"/>
    <mergeCell ref="M13:M14"/>
    <mergeCell ref="M17:M18"/>
    <mergeCell ref="M32:M33"/>
    <mergeCell ref="N32:N33"/>
    <mergeCell ref="O32:O33"/>
    <mergeCell ref="P32:P33"/>
    <mergeCell ref="Q32:Q33"/>
    <mergeCell ref="R32:R33"/>
    <mergeCell ref="M34:M35"/>
    <mergeCell ref="N34:N35"/>
    <mergeCell ref="O34:O35"/>
    <mergeCell ref="P34:P35"/>
    <mergeCell ref="Q34:Q35"/>
    <mergeCell ref="R34:R35"/>
    <mergeCell ref="M36:M37"/>
    <mergeCell ref="N36:N37"/>
    <mergeCell ref="O36:O37"/>
    <mergeCell ref="P36:P37"/>
    <mergeCell ref="Q36:Q37"/>
    <mergeCell ref="R36:R37"/>
    <mergeCell ref="M41:M42"/>
    <mergeCell ref="N41:N42"/>
    <mergeCell ref="O41:O42"/>
    <mergeCell ref="P41:P42"/>
    <mergeCell ref="Q41:Q42"/>
    <mergeCell ref="R41:R42"/>
    <mergeCell ref="M43:M44"/>
    <mergeCell ref="N43:N44"/>
    <mergeCell ref="O43:O44"/>
    <mergeCell ref="P43:P44"/>
    <mergeCell ref="Q43:Q44"/>
    <mergeCell ref="R43:R44"/>
    <mergeCell ref="M45:M46"/>
    <mergeCell ref="N45:N46"/>
    <mergeCell ref="O45:O46"/>
    <mergeCell ref="P45:P46"/>
    <mergeCell ref="Q45:Q46"/>
    <mergeCell ref="R45:R46"/>
    <mergeCell ref="M47:M48"/>
    <mergeCell ref="N47:N48"/>
    <mergeCell ref="O47:O48"/>
    <mergeCell ref="P47:P48"/>
    <mergeCell ref="Q47:Q48"/>
    <mergeCell ref="R47:R48"/>
    <mergeCell ref="M49:M50"/>
    <mergeCell ref="N49:N50"/>
    <mergeCell ref="O49:O50"/>
    <mergeCell ref="P49:P50"/>
    <mergeCell ref="Q49:Q50"/>
    <mergeCell ref="R49:R5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2:L43"/>
  <sheetViews>
    <sheetView tabSelected="1" zoomScale="80" zoomScaleNormal="80" zoomScalePageLayoutView="0" workbookViewId="0" topLeftCell="B1">
      <selection activeCell="K31" sqref="K31"/>
    </sheetView>
  </sheetViews>
  <sheetFormatPr defaultColWidth="9.140625" defaultRowHeight="15"/>
  <cols>
    <col min="1" max="1" width="21.57421875" style="0" customWidth="1"/>
    <col min="3" max="3" width="25.7109375" style="0" customWidth="1"/>
    <col min="4" max="4" width="9.421875" style="0" customWidth="1"/>
    <col min="5" max="5" width="36.57421875" style="0" customWidth="1"/>
    <col min="7" max="7" width="16.00390625" style="0" bestFit="1" customWidth="1"/>
    <col min="8" max="8" width="13.28125" style="0" customWidth="1"/>
    <col min="10" max="10" width="24.28125" style="0" bestFit="1" customWidth="1"/>
    <col min="11" max="11" width="82.7109375" style="0" bestFit="1" customWidth="1"/>
    <col min="12" max="12" width="13.140625" style="0" bestFit="1" customWidth="1"/>
    <col min="13" max="13" width="10.57421875" style="0" bestFit="1" customWidth="1"/>
  </cols>
  <sheetData>
    <row r="2" spans="1:9" ht="15">
      <c r="A2" s="387" t="s">
        <v>22</v>
      </c>
      <c r="B2" s="387"/>
      <c r="C2" s="387" t="s">
        <v>23</v>
      </c>
      <c r="D2" s="387"/>
      <c r="E2" s="387" t="s">
        <v>15</v>
      </c>
      <c r="F2" s="387"/>
      <c r="I2" s="1"/>
    </row>
    <row r="3" spans="1:10" ht="15">
      <c r="A3" s="387"/>
      <c r="B3" s="387"/>
      <c r="C3" s="387"/>
      <c r="D3" s="387"/>
      <c r="E3" s="387"/>
      <c r="F3" s="387"/>
      <c r="I3" s="1"/>
      <c r="J3" s="79" t="s">
        <v>288</v>
      </c>
    </row>
    <row r="4" spans="9:10" ht="15">
      <c r="I4" s="1"/>
      <c r="J4" s="91" t="s">
        <v>290</v>
      </c>
    </row>
    <row r="5" spans="9:12" ht="15">
      <c r="I5" s="11" t="s">
        <v>16</v>
      </c>
      <c r="J5" s="11" t="s">
        <v>17</v>
      </c>
      <c r="K5" s="11" t="s">
        <v>18</v>
      </c>
      <c r="L5" s="11" t="s">
        <v>19</v>
      </c>
    </row>
    <row r="6" spans="8:12" ht="15">
      <c r="H6" s="10"/>
      <c r="I6" s="10" t="s">
        <v>9</v>
      </c>
      <c r="J6" s="188" t="s">
        <v>423</v>
      </c>
      <c r="K6" s="42" t="s">
        <v>506</v>
      </c>
      <c r="L6" s="22" t="s">
        <v>363</v>
      </c>
    </row>
    <row r="7" spans="1:12" ht="15.75" thickBot="1">
      <c r="A7" s="95" t="s">
        <v>481</v>
      </c>
      <c r="B7" s="98">
        <v>12</v>
      </c>
      <c r="C7" s="10"/>
      <c r="D7" s="10"/>
      <c r="E7" s="10"/>
      <c r="F7" s="10"/>
      <c r="G7" s="10"/>
      <c r="H7" s="10"/>
      <c r="I7" s="10" t="s">
        <v>10</v>
      </c>
      <c r="J7" s="188" t="s">
        <v>488</v>
      </c>
      <c r="K7" s="42" t="s">
        <v>505</v>
      </c>
      <c r="L7" s="22" t="s">
        <v>504</v>
      </c>
    </row>
    <row r="8" spans="1:12" ht="15.75" thickBot="1">
      <c r="A8" s="96"/>
      <c r="B8" s="99"/>
      <c r="C8" s="73" t="s">
        <v>422</v>
      </c>
      <c r="D8" s="107">
        <v>6</v>
      </c>
      <c r="E8" s="10"/>
      <c r="F8" s="10"/>
      <c r="G8" s="10"/>
      <c r="H8" s="10"/>
      <c r="I8" s="10" t="s">
        <v>11</v>
      </c>
      <c r="J8" s="92" t="s">
        <v>474</v>
      </c>
      <c r="K8" s="42" t="s">
        <v>501</v>
      </c>
      <c r="L8" s="22" t="s">
        <v>363</v>
      </c>
    </row>
    <row r="9" spans="1:12" ht="17.25" thickBot="1" thickTop="1">
      <c r="A9" s="93" t="s">
        <v>482</v>
      </c>
      <c r="B9" s="100">
        <v>12</v>
      </c>
      <c r="C9" s="104"/>
      <c r="D9" s="108"/>
      <c r="E9" s="71" t="s">
        <v>423</v>
      </c>
      <c r="F9" s="109">
        <v>9</v>
      </c>
      <c r="G9" s="10"/>
      <c r="H9" s="10"/>
      <c r="I9" s="10" t="s">
        <v>12</v>
      </c>
      <c r="J9" s="92" t="s">
        <v>422</v>
      </c>
      <c r="K9" s="42" t="s">
        <v>507</v>
      </c>
      <c r="L9" s="22" t="s">
        <v>364</v>
      </c>
    </row>
    <row r="10" spans="1:12" ht="15.75">
      <c r="A10" s="94"/>
      <c r="B10" s="101"/>
      <c r="C10" s="105"/>
      <c r="D10" s="107"/>
      <c r="E10" s="29"/>
      <c r="F10" s="110"/>
      <c r="G10" s="10"/>
      <c r="H10" s="10"/>
      <c r="I10" s="10" t="s">
        <v>13</v>
      </c>
      <c r="J10" s="92" t="s">
        <v>418</v>
      </c>
      <c r="K10" s="129" t="s">
        <v>506</v>
      </c>
      <c r="L10" s="22" t="s">
        <v>363</v>
      </c>
    </row>
    <row r="11" spans="1:12" ht="16.5" thickBot="1">
      <c r="A11" s="95" t="s">
        <v>483</v>
      </c>
      <c r="B11" s="102">
        <v>11</v>
      </c>
      <c r="C11" s="105"/>
      <c r="D11" s="107"/>
      <c r="E11" s="25"/>
      <c r="F11" s="111"/>
      <c r="G11" s="10"/>
      <c r="H11" s="10"/>
      <c r="I11" s="10"/>
      <c r="J11" s="92" t="s">
        <v>417</v>
      </c>
      <c r="K11" s="129" t="s">
        <v>501</v>
      </c>
      <c r="L11" s="22" t="s">
        <v>363</v>
      </c>
    </row>
    <row r="12" spans="1:12" ht="16.5" thickBot="1">
      <c r="A12" s="96"/>
      <c r="B12" s="99"/>
      <c r="C12" s="181" t="s">
        <v>423</v>
      </c>
      <c r="D12" s="98">
        <v>12</v>
      </c>
      <c r="E12" s="25"/>
      <c r="F12" s="111"/>
      <c r="G12" s="10"/>
      <c r="H12" s="10"/>
      <c r="I12" s="10"/>
      <c r="J12" s="92" t="s">
        <v>480</v>
      </c>
      <c r="K12" s="129" t="s">
        <v>508</v>
      </c>
      <c r="L12" s="22" t="s">
        <v>363</v>
      </c>
    </row>
    <row r="13" spans="1:12" ht="17.25" thickBot="1" thickTop="1">
      <c r="A13" s="93" t="s">
        <v>484</v>
      </c>
      <c r="B13" s="100">
        <v>4</v>
      </c>
      <c r="C13" s="106"/>
      <c r="D13" s="98"/>
      <c r="E13" s="121"/>
      <c r="F13" s="111"/>
      <c r="G13" s="10"/>
      <c r="H13" s="10"/>
      <c r="I13" s="10"/>
      <c r="J13" s="92" t="s">
        <v>495</v>
      </c>
      <c r="K13" s="21" t="s">
        <v>509</v>
      </c>
      <c r="L13" s="22" t="s">
        <v>362</v>
      </c>
    </row>
    <row r="14" spans="1:12" ht="15.75">
      <c r="A14" s="97"/>
      <c r="B14" s="98"/>
      <c r="C14" s="106"/>
      <c r="D14" s="98"/>
      <c r="E14" s="25"/>
      <c r="F14" s="111"/>
      <c r="G14" s="10" t="s">
        <v>479</v>
      </c>
      <c r="H14" s="10"/>
      <c r="I14" s="10" t="s">
        <v>14</v>
      </c>
      <c r="J14" s="119" t="s">
        <v>53</v>
      </c>
      <c r="K14" s="21" t="s">
        <v>510</v>
      </c>
      <c r="L14" s="22" t="s">
        <v>364</v>
      </c>
    </row>
    <row r="15" spans="1:12" ht="16.5" thickBot="1">
      <c r="A15" s="185" t="s">
        <v>485</v>
      </c>
      <c r="B15" s="98">
        <v>6</v>
      </c>
      <c r="C15" s="106"/>
      <c r="D15" s="98"/>
      <c r="E15" s="25"/>
      <c r="F15" s="111"/>
      <c r="G15" s="10"/>
      <c r="H15" s="10"/>
      <c r="I15" s="10"/>
      <c r="J15" s="119" t="s">
        <v>416</v>
      </c>
      <c r="K15" s="21" t="s">
        <v>510</v>
      </c>
      <c r="L15" s="22" t="s">
        <v>364</v>
      </c>
    </row>
    <row r="16" spans="1:12" ht="16.5" thickBot="1">
      <c r="A16" s="96"/>
      <c r="B16" s="99"/>
      <c r="C16" s="73" t="s">
        <v>474</v>
      </c>
      <c r="D16" s="107">
        <v>8</v>
      </c>
      <c r="E16" s="25"/>
      <c r="F16" s="111"/>
      <c r="G16" s="10"/>
      <c r="H16" s="10"/>
      <c r="I16" s="10"/>
      <c r="J16" s="119" t="s">
        <v>424</v>
      </c>
      <c r="K16" s="21" t="s">
        <v>509</v>
      </c>
      <c r="L16" s="22" t="s">
        <v>362</v>
      </c>
    </row>
    <row r="17" spans="1:12" ht="17.25" thickBot="1" thickTop="1">
      <c r="A17" s="93" t="s">
        <v>486</v>
      </c>
      <c r="B17" s="100">
        <v>9</v>
      </c>
      <c r="C17" s="104"/>
      <c r="D17" s="108"/>
      <c r="E17" s="116" t="s">
        <v>427</v>
      </c>
      <c r="F17" s="112">
        <v>7</v>
      </c>
      <c r="G17" s="10"/>
      <c r="H17" s="10"/>
      <c r="I17" s="10"/>
      <c r="J17" s="119" t="s">
        <v>428</v>
      </c>
      <c r="K17" s="42" t="s">
        <v>511</v>
      </c>
      <c r="L17" s="22" t="s">
        <v>363</v>
      </c>
    </row>
    <row r="18" spans="1:12" ht="15">
      <c r="A18" s="94"/>
      <c r="B18" s="101"/>
      <c r="C18" s="105"/>
      <c r="D18" s="107"/>
      <c r="E18" s="10"/>
      <c r="F18" s="10"/>
      <c r="G18" s="10"/>
      <c r="H18" s="10"/>
      <c r="I18" s="10" t="s">
        <v>24</v>
      </c>
      <c r="J18" s="119" t="s">
        <v>457</v>
      </c>
      <c r="K18" s="42" t="s">
        <v>512</v>
      </c>
      <c r="L18" s="22" t="s">
        <v>364</v>
      </c>
    </row>
    <row r="19" spans="1:12" ht="15.75" thickBot="1">
      <c r="A19" s="186" t="s">
        <v>488</v>
      </c>
      <c r="B19" s="102">
        <v>14</v>
      </c>
      <c r="C19" s="105"/>
      <c r="D19" s="107"/>
      <c r="E19" s="10"/>
      <c r="F19" s="10"/>
      <c r="G19" s="10"/>
      <c r="H19" s="10"/>
      <c r="I19" s="10"/>
      <c r="J19" s="119" t="s">
        <v>420</v>
      </c>
      <c r="K19" s="42" t="s">
        <v>513</v>
      </c>
      <c r="L19" s="22" t="s">
        <v>363</v>
      </c>
    </row>
    <row r="20" spans="1:12" ht="15.75" thickBot="1">
      <c r="A20" s="187"/>
      <c r="B20" s="103"/>
      <c r="C20" s="181" t="s">
        <v>427</v>
      </c>
      <c r="D20" s="98">
        <v>13</v>
      </c>
      <c r="E20" s="30"/>
      <c r="F20" s="14"/>
      <c r="G20" s="10"/>
      <c r="I20" s="10"/>
      <c r="J20" s="119" t="s">
        <v>421</v>
      </c>
      <c r="K20" s="21" t="s">
        <v>510</v>
      </c>
      <c r="L20" s="22" t="s">
        <v>364</v>
      </c>
    </row>
    <row r="21" spans="1:12" ht="16.5" thickBot="1" thickTop="1">
      <c r="A21" s="186" t="s">
        <v>413</v>
      </c>
      <c r="B21" s="100">
        <v>4</v>
      </c>
      <c r="D21" s="91"/>
      <c r="E21" s="73" t="s">
        <v>487</v>
      </c>
      <c r="F21" s="107">
        <v>11</v>
      </c>
      <c r="I21" s="10"/>
      <c r="J21" s="119" t="s">
        <v>426</v>
      </c>
      <c r="K21" s="42" t="s">
        <v>514</v>
      </c>
      <c r="L21" s="22" t="s">
        <v>364</v>
      </c>
    </row>
    <row r="22" spans="4:12" ht="15.75" thickTop="1">
      <c r="D22" s="34"/>
      <c r="E22" s="34"/>
      <c r="F22" s="113"/>
      <c r="I22" s="10" t="s">
        <v>25</v>
      </c>
      <c r="J22" s="190" t="s">
        <v>429</v>
      </c>
      <c r="K22" s="42" t="s">
        <v>513</v>
      </c>
      <c r="L22" s="22" t="s">
        <v>363</v>
      </c>
    </row>
    <row r="23" spans="4:12" ht="15.75">
      <c r="D23" s="14"/>
      <c r="E23" s="32"/>
      <c r="F23" s="114"/>
      <c r="G23" s="189" t="s">
        <v>474</v>
      </c>
      <c r="I23" s="10"/>
      <c r="J23" s="190" t="s">
        <v>412</v>
      </c>
      <c r="K23" s="42" t="s">
        <v>501</v>
      </c>
      <c r="L23" s="22" t="s">
        <v>363</v>
      </c>
    </row>
    <row r="24" spans="4:12" ht="15.75">
      <c r="D24" s="14"/>
      <c r="E24" s="121"/>
      <c r="F24" s="114"/>
      <c r="G24" s="19"/>
      <c r="I24" s="10"/>
      <c r="J24" s="119" t="s">
        <v>419</v>
      </c>
      <c r="K24" s="21" t="s">
        <v>509</v>
      </c>
      <c r="L24" s="22" t="s">
        <v>362</v>
      </c>
    </row>
    <row r="25" spans="4:11" ht="15.75">
      <c r="D25" s="14"/>
      <c r="E25" s="32"/>
      <c r="F25" s="114"/>
      <c r="I25" s="10"/>
      <c r="J25" s="119"/>
      <c r="K25" s="21"/>
    </row>
    <row r="26" spans="4:11" ht="15.75" thickBot="1">
      <c r="D26" s="37"/>
      <c r="E26" s="117" t="s">
        <v>474</v>
      </c>
      <c r="F26" s="115">
        <v>13</v>
      </c>
      <c r="I26" s="10"/>
      <c r="J26" s="76" t="s">
        <v>496</v>
      </c>
      <c r="K26" s="160" t="s">
        <v>524</v>
      </c>
    </row>
    <row r="27" spans="5:11" ht="15.75" thickTop="1">
      <c r="E27" s="32"/>
      <c r="F27" s="31"/>
      <c r="I27" s="10"/>
      <c r="J27" s="76" t="s">
        <v>497</v>
      </c>
      <c r="K27" s="194" t="s">
        <v>503</v>
      </c>
    </row>
    <row r="28" spans="5:9" ht="15.75">
      <c r="E28" s="32"/>
      <c r="F28" s="33"/>
      <c r="G28" s="10"/>
      <c r="I28" s="10"/>
    </row>
    <row r="29" spans="1:9" ht="15.75">
      <c r="A29" s="94"/>
      <c r="B29" s="107"/>
      <c r="E29" s="32"/>
      <c r="F29" s="33"/>
      <c r="G29" s="10"/>
      <c r="I29" s="10"/>
    </row>
    <row r="30" spans="1:9" ht="15">
      <c r="A30" s="94"/>
      <c r="B30" s="107"/>
      <c r="E30" s="32"/>
      <c r="F30" s="14"/>
      <c r="G30" s="10"/>
      <c r="I30" s="10"/>
    </row>
    <row r="31" spans="1:9" ht="15">
      <c r="A31" s="206"/>
      <c r="B31" s="107"/>
      <c r="E31" s="32"/>
      <c r="F31" s="31"/>
      <c r="G31" s="10"/>
      <c r="I31" s="10"/>
    </row>
    <row r="32" spans="1:9" ht="15.75">
      <c r="A32" s="94"/>
      <c r="B32" s="107"/>
      <c r="E32" s="32"/>
      <c r="F32" s="33"/>
      <c r="G32" s="10"/>
      <c r="I32" s="10"/>
    </row>
    <row r="33" spans="1:9" ht="15.75">
      <c r="A33" s="206"/>
      <c r="B33" s="107"/>
      <c r="E33" s="32"/>
      <c r="F33" s="33"/>
      <c r="G33" s="10"/>
      <c r="I33" s="10"/>
    </row>
    <row r="34" spans="1:9" ht="15">
      <c r="A34" s="94"/>
      <c r="B34" s="107"/>
      <c r="E34" s="32"/>
      <c r="F34" s="14"/>
      <c r="G34" s="10"/>
      <c r="I34" s="10"/>
    </row>
    <row r="35" spans="1:7" ht="15">
      <c r="A35" s="94"/>
      <c r="B35" s="107"/>
      <c r="E35" s="32"/>
      <c r="F35" s="31"/>
      <c r="G35" s="10"/>
    </row>
    <row r="36" spans="1:7" ht="15.75">
      <c r="A36" s="94"/>
      <c r="B36" s="107"/>
      <c r="E36" s="32"/>
      <c r="F36" s="33"/>
      <c r="G36" s="10"/>
    </row>
    <row r="37" spans="1:6" ht="15.75">
      <c r="A37" s="94"/>
      <c r="B37" s="107"/>
      <c r="E37" s="32"/>
      <c r="F37" s="33"/>
    </row>
    <row r="38" spans="1:2" ht="15">
      <c r="A38" s="94"/>
      <c r="B38" s="107"/>
    </row>
    <row r="39" spans="1:2" ht="15">
      <c r="A39" s="206"/>
      <c r="B39" s="107"/>
    </row>
    <row r="40" spans="1:2" ht="15">
      <c r="A40" s="94"/>
      <c r="B40" s="107"/>
    </row>
    <row r="41" spans="1:2" ht="15">
      <c r="A41" s="206"/>
      <c r="B41" s="107"/>
    </row>
    <row r="42" spans="1:2" ht="15">
      <c r="A42" s="94"/>
      <c r="B42" s="207"/>
    </row>
    <row r="43" spans="1:2" ht="15">
      <c r="A43" s="94"/>
      <c r="B43" s="107"/>
    </row>
  </sheetData>
  <sheetProtection/>
  <mergeCells count="3">
    <mergeCell ref="A2:B3"/>
    <mergeCell ref="E2:F3"/>
    <mergeCell ref="C2:D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8000"/>
  </sheetPr>
  <dimension ref="A2:L62"/>
  <sheetViews>
    <sheetView zoomScalePageLayoutView="0" workbookViewId="0" topLeftCell="E1">
      <selection activeCell="N11" sqref="N11"/>
    </sheetView>
  </sheetViews>
  <sheetFormatPr defaultColWidth="9.140625" defaultRowHeight="15"/>
  <cols>
    <col min="2" max="2" width="24.140625" style="0" bestFit="1" customWidth="1"/>
    <col min="4" max="4" width="19.28125" style="0" bestFit="1" customWidth="1"/>
  </cols>
  <sheetData>
    <row r="2" spans="1:12" ht="15">
      <c r="A2" s="123" t="s">
        <v>16</v>
      </c>
      <c r="B2" s="123" t="s">
        <v>358</v>
      </c>
      <c r="C2" s="123" t="s">
        <v>359</v>
      </c>
      <c r="D2" s="123" t="s">
        <v>154</v>
      </c>
      <c r="E2" s="123" t="s">
        <v>155</v>
      </c>
      <c r="F2" s="123" t="s">
        <v>156</v>
      </c>
      <c r="G2" s="123" t="s">
        <v>157</v>
      </c>
      <c r="H2" s="123" t="s">
        <v>158</v>
      </c>
      <c r="I2" s="123" t="s">
        <v>159</v>
      </c>
      <c r="J2" s="123" t="s">
        <v>160</v>
      </c>
      <c r="K2" s="123" t="s">
        <v>161</v>
      </c>
      <c r="L2" s="123" t="s">
        <v>360</v>
      </c>
    </row>
    <row r="3" spans="1:12" ht="15.75">
      <c r="A3" s="122" t="s">
        <v>9</v>
      </c>
      <c r="B3" s="57"/>
      <c r="C3" s="61"/>
      <c r="D3" s="53"/>
      <c r="E3" s="1"/>
      <c r="F3" s="1"/>
      <c r="G3" s="1"/>
      <c r="H3" s="1"/>
      <c r="I3" s="1"/>
      <c r="J3" s="1"/>
      <c r="K3" s="1"/>
      <c r="L3" s="66">
        <f aca="true" t="shared" si="0" ref="L3:L34">SUM(E3:K3)</f>
        <v>0</v>
      </c>
    </row>
    <row r="4" spans="1:12" ht="15.75">
      <c r="A4" s="122" t="s">
        <v>10</v>
      </c>
      <c r="B4" s="57"/>
      <c r="C4" s="61"/>
      <c r="D4" s="53"/>
      <c r="E4" s="1"/>
      <c r="F4" s="1"/>
      <c r="G4" s="1"/>
      <c r="H4" s="1"/>
      <c r="I4" s="1"/>
      <c r="J4" s="1"/>
      <c r="K4" s="1"/>
      <c r="L4" s="66">
        <f t="shared" si="0"/>
        <v>0</v>
      </c>
    </row>
    <row r="5" spans="1:12" ht="15.75">
      <c r="A5" s="122" t="s">
        <v>11</v>
      </c>
      <c r="B5" s="57"/>
      <c r="C5" s="61"/>
      <c r="D5" s="53"/>
      <c r="E5" s="1"/>
      <c r="F5" s="1"/>
      <c r="G5" s="1"/>
      <c r="H5" s="1"/>
      <c r="I5" s="1"/>
      <c r="J5" s="1"/>
      <c r="K5" s="1"/>
      <c r="L5" s="66">
        <f t="shared" si="0"/>
        <v>0</v>
      </c>
    </row>
    <row r="6" spans="1:12" ht="15.75">
      <c r="A6" s="122" t="s">
        <v>12</v>
      </c>
      <c r="B6" s="57"/>
      <c r="C6" s="61"/>
      <c r="D6" s="53"/>
      <c r="E6" s="1"/>
      <c r="F6" s="1"/>
      <c r="G6" s="1"/>
      <c r="H6" s="1"/>
      <c r="I6" s="1"/>
      <c r="J6" s="1"/>
      <c r="K6" s="1"/>
      <c r="L6" s="66">
        <f t="shared" si="0"/>
        <v>0</v>
      </c>
    </row>
    <row r="7" spans="1:12" ht="15.75">
      <c r="A7" s="122" t="s">
        <v>13</v>
      </c>
      <c r="B7" s="57"/>
      <c r="C7" s="61"/>
      <c r="D7" s="53"/>
      <c r="E7" s="1"/>
      <c r="F7" s="1"/>
      <c r="G7" s="1"/>
      <c r="H7" s="1"/>
      <c r="I7" s="1"/>
      <c r="J7" s="1"/>
      <c r="K7" s="1"/>
      <c r="L7" s="66">
        <f t="shared" si="0"/>
        <v>0</v>
      </c>
    </row>
    <row r="8" spans="1:12" ht="15.75">
      <c r="A8" s="122" t="s">
        <v>75</v>
      </c>
      <c r="B8" s="57"/>
      <c r="C8" s="61"/>
      <c r="D8" s="53"/>
      <c r="E8" s="1"/>
      <c r="F8" s="1"/>
      <c r="G8" s="1"/>
      <c r="H8" s="1"/>
      <c r="I8" s="1"/>
      <c r="J8" s="1"/>
      <c r="K8" s="1"/>
      <c r="L8" s="66">
        <f t="shared" si="0"/>
        <v>0</v>
      </c>
    </row>
    <row r="9" spans="1:12" ht="15.75">
      <c r="A9" s="122" t="s">
        <v>76</v>
      </c>
      <c r="B9" s="57"/>
      <c r="C9" s="61"/>
      <c r="D9" s="53"/>
      <c r="E9" s="1"/>
      <c r="F9" s="1"/>
      <c r="G9" s="1"/>
      <c r="H9" s="1"/>
      <c r="I9" s="1"/>
      <c r="J9" s="1"/>
      <c r="K9" s="1"/>
      <c r="L9" s="66">
        <f t="shared" si="0"/>
        <v>0</v>
      </c>
    </row>
    <row r="10" spans="1:12" ht="15.75">
      <c r="A10" s="122" t="s">
        <v>77</v>
      </c>
      <c r="B10" s="57"/>
      <c r="C10" s="61"/>
      <c r="D10" s="53"/>
      <c r="E10" s="1"/>
      <c r="F10" s="1"/>
      <c r="G10" s="1"/>
      <c r="H10" s="1"/>
      <c r="I10" s="1"/>
      <c r="J10" s="1"/>
      <c r="K10" s="1"/>
      <c r="L10" s="66">
        <f t="shared" si="0"/>
        <v>0</v>
      </c>
    </row>
    <row r="11" spans="1:12" ht="15.75">
      <c r="A11" s="122" t="s">
        <v>14</v>
      </c>
      <c r="B11" s="57"/>
      <c r="C11" s="61"/>
      <c r="D11" s="53"/>
      <c r="E11" s="1"/>
      <c r="F11" s="1"/>
      <c r="G11" s="1"/>
      <c r="H11" s="1"/>
      <c r="I11" s="1"/>
      <c r="J11" s="1"/>
      <c r="K11" s="1"/>
      <c r="L11" s="66">
        <f t="shared" si="0"/>
        <v>0</v>
      </c>
    </row>
    <row r="12" spans="1:12" ht="15.75">
      <c r="A12" s="122" t="s">
        <v>78</v>
      </c>
      <c r="B12" s="57"/>
      <c r="C12" s="61"/>
      <c r="D12" s="53"/>
      <c r="E12" s="1"/>
      <c r="F12" s="1"/>
      <c r="G12" s="1"/>
      <c r="H12" s="1"/>
      <c r="I12" s="1"/>
      <c r="J12" s="1"/>
      <c r="K12" s="1"/>
      <c r="L12" s="66">
        <f t="shared" si="0"/>
        <v>0</v>
      </c>
    </row>
    <row r="13" spans="1:12" ht="15.75">
      <c r="A13" s="122" t="s">
        <v>79</v>
      </c>
      <c r="B13" s="57"/>
      <c r="C13" s="61"/>
      <c r="D13" s="53"/>
      <c r="E13" s="1"/>
      <c r="F13" s="1"/>
      <c r="G13" s="1"/>
      <c r="H13" s="1"/>
      <c r="I13" s="1"/>
      <c r="J13" s="1"/>
      <c r="K13" s="1"/>
      <c r="L13" s="66">
        <f t="shared" si="0"/>
        <v>0</v>
      </c>
    </row>
    <row r="14" spans="1:12" ht="15.75">
      <c r="A14" s="122" t="s">
        <v>80</v>
      </c>
      <c r="B14" s="57"/>
      <c r="C14" s="61"/>
      <c r="D14" s="53"/>
      <c r="E14" s="1"/>
      <c r="F14" s="1"/>
      <c r="G14" s="1"/>
      <c r="H14" s="1"/>
      <c r="I14" s="1"/>
      <c r="J14" s="1"/>
      <c r="K14" s="1"/>
      <c r="L14" s="66">
        <f t="shared" si="0"/>
        <v>0</v>
      </c>
    </row>
    <row r="15" spans="1:12" ht="15.75">
      <c r="A15" s="122" t="s">
        <v>24</v>
      </c>
      <c r="B15" s="57"/>
      <c r="C15" s="61"/>
      <c r="D15" s="53"/>
      <c r="E15" s="1"/>
      <c r="F15" s="1"/>
      <c r="G15" s="1"/>
      <c r="H15" s="1"/>
      <c r="I15" s="1"/>
      <c r="J15" s="1"/>
      <c r="K15" s="1"/>
      <c r="L15" s="66">
        <f t="shared" si="0"/>
        <v>0</v>
      </c>
    </row>
    <row r="16" spans="1:12" ht="15.75">
      <c r="A16" s="122" t="s">
        <v>81</v>
      </c>
      <c r="B16" s="57"/>
      <c r="C16" s="61"/>
      <c r="D16" s="53"/>
      <c r="E16" s="1"/>
      <c r="F16" s="1"/>
      <c r="G16" s="1"/>
      <c r="H16" s="1"/>
      <c r="I16" s="1"/>
      <c r="J16" s="1"/>
      <c r="K16" s="1"/>
      <c r="L16" s="66">
        <f t="shared" si="0"/>
        <v>0</v>
      </c>
    </row>
    <row r="17" spans="1:12" ht="15.75">
      <c r="A17" s="122" t="s">
        <v>82</v>
      </c>
      <c r="B17" s="57"/>
      <c r="C17" s="61"/>
      <c r="D17" s="53"/>
      <c r="E17" s="1"/>
      <c r="F17" s="1"/>
      <c r="G17" s="1"/>
      <c r="H17" s="1"/>
      <c r="I17" s="1"/>
      <c r="J17" s="1"/>
      <c r="K17" s="1"/>
      <c r="L17" s="66">
        <f t="shared" si="0"/>
        <v>0</v>
      </c>
    </row>
    <row r="18" spans="1:12" ht="15.75">
      <c r="A18" s="122" t="s">
        <v>83</v>
      </c>
      <c r="B18" s="57"/>
      <c r="C18" s="61"/>
      <c r="D18" s="53"/>
      <c r="E18" s="1"/>
      <c r="F18" s="1"/>
      <c r="G18" s="1"/>
      <c r="H18" s="1"/>
      <c r="I18" s="1"/>
      <c r="J18" s="1"/>
      <c r="K18" s="1"/>
      <c r="L18" s="66">
        <f t="shared" si="0"/>
        <v>0</v>
      </c>
    </row>
    <row r="19" spans="1:12" ht="15.75">
      <c r="A19" s="122" t="s">
        <v>25</v>
      </c>
      <c r="B19" s="57"/>
      <c r="C19" s="61"/>
      <c r="D19" s="53"/>
      <c r="E19" s="1"/>
      <c r="F19" s="1"/>
      <c r="G19" s="1"/>
      <c r="H19" s="1"/>
      <c r="I19" s="1"/>
      <c r="J19" s="1"/>
      <c r="K19" s="1"/>
      <c r="L19" s="66">
        <f t="shared" si="0"/>
        <v>0</v>
      </c>
    </row>
    <row r="20" spans="1:12" ht="15.75">
      <c r="A20" s="122" t="s">
        <v>84</v>
      </c>
      <c r="B20" s="57"/>
      <c r="C20" s="61"/>
      <c r="D20" s="53"/>
      <c r="E20" s="1"/>
      <c r="F20" s="1"/>
      <c r="G20" s="1"/>
      <c r="H20" s="1"/>
      <c r="I20" s="1"/>
      <c r="J20" s="1"/>
      <c r="K20" s="1"/>
      <c r="L20" s="66">
        <f t="shared" si="0"/>
        <v>0</v>
      </c>
    </row>
    <row r="21" spans="1:12" ht="15.75">
      <c r="A21" s="122" t="s">
        <v>85</v>
      </c>
      <c r="B21" s="57"/>
      <c r="C21" s="61"/>
      <c r="D21" s="53"/>
      <c r="E21" s="1"/>
      <c r="F21" s="1"/>
      <c r="G21" s="1"/>
      <c r="H21" s="1"/>
      <c r="I21" s="1"/>
      <c r="J21" s="1"/>
      <c r="K21" s="1"/>
      <c r="L21" s="66">
        <f t="shared" si="0"/>
        <v>0</v>
      </c>
    </row>
    <row r="22" spans="1:12" ht="15.75">
      <c r="A22" s="122" t="s">
        <v>86</v>
      </c>
      <c r="B22" s="57"/>
      <c r="C22" s="61"/>
      <c r="D22" s="53"/>
      <c r="E22" s="1"/>
      <c r="F22" s="1"/>
      <c r="G22" s="1"/>
      <c r="H22" s="1"/>
      <c r="I22" s="1"/>
      <c r="J22" s="1"/>
      <c r="K22" s="1"/>
      <c r="L22" s="66">
        <f t="shared" si="0"/>
        <v>0</v>
      </c>
    </row>
    <row r="23" spans="1:12" ht="15.75">
      <c r="A23" s="122" t="s">
        <v>318</v>
      </c>
      <c r="B23" s="57"/>
      <c r="C23" s="61"/>
      <c r="D23" s="53"/>
      <c r="E23" s="1"/>
      <c r="F23" s="1"/>
      <c r="G23" s="1"/>
      <c r="H23" s="1"/>
      <c r="I23" s="1"/>
      <c r="J23" s="1"/>
      <c r="K23" s="1"/>
      <c r="L23" s="66">
        <f t="shared" si="0"/>
        <v>0</v>
      </c>
    </row>
    <row r="24" spans="1:12" ht="15.75">
      <c r="A24" s="122" t="s">
        <v>319</v>
      </c>
      <c r="B24" s="57"/>
      <c r="C24" s="61"/>
      <c r="D24" s="53"/>
      <c r="E24" s="1"/>
      <c r="F24" s="1"/>
      <c r="G24" s="1"/>
      <c r="H24" s="1"/>
      <c r="I24" s="1"/>
      <c r="J24" s="1"/>
      <c r="K24" s="1"/>
      <c r="L24" s="66">
        <f t="shared" si="0"/>
        <v>0</v>
      </c>
    </row>
    <row r="25" spans="1:12" ht="15.75">
      <c r="A25" s="122" t="s">
        <v>320</v>
      </c>
      <c r="B25" s="57"/>
      <c r="C25" s="61"/>
      <c r="D25" s="53"/>
      <c r="E25" s="1"/>
      <c r="F25" s="1"/>
      <c r="G25" s="1"/>
      <c r="H25" s="1"/>
      <c r="I25" s="1"/>
      <c r="J25" s="1"/>
      <c r="K25" s="1"/>
      <c r="L25" s="66">
        <f t="shared" si="0"/>
        <v>0</v>
      </c>
    </row>
    <row r="26" spans="1:12" ht="15.75">
      <c r="A26" s="122" t="s">
        <v>321</v>
      </c>
      <c r="B26" s="57"/>
      <c r="C26" s="61"/>
      <c r="D26" s="53"/>
      <c r="E26" s="1"/>
      <c r="F26" s="1"/>
      <c r="G26" s="1"/>
      <c r="H26" s="1"/>
      <c r="I26" s="1"/>
      <c r="J26" s="1"/>
      <c r="K26" s="1"/>
      <c r="L26" s="66">
        <f t="shared" si="0"/>
        <v>0</v>
      </c>
    </row>
    <row r="27" spans="1:12" ht="15.75">
      <c r="A27" s="122" t="s">
        <v>322</v>
      </c>
      <c r="B27" s="57"/>
      <c r="C27" s="61"/>
      <c r="D27" s="53"/>
      <c r="E27" s="1"/>
      <c r="F27" s="1"/>
      <c r="G27" s="1"/>
      <c r="H27" s="1"/>
      <c r="I27" s="1"/>
      <c r="J27" s="1"/>
      <c r="K27" s="1"/>
      <c r="L27" s="66">
        <f t="shared" si="0"/>
        <v>0</v>
      </c>
    </row>
    <row r="28" spans="1:12" ht="15.75">
      <c r="A28" s="122" t="s">
        <v>323</v>
      </c>
      <c r="B28" s="57"/>
      <c r="C28" s="61"/>
      <c r="D28" s="53"/>
      <c r="E28" s="1"/>
      <c r="F28" s="1"/>
      <c r="G28" s="1"/>
      <c r="H28" s="1"/>
      <c r="I28" s="1"/>
      <c r="J28" s="1"/>
      <c r="K28" s="1"/>
      <c r="L28" s="66">
        <f t="shared" si="0"/>
        <v>0</v>
      </c>
    </row>
    <row r="29" spans="1:12" ht="15.75">
      <c r="A29" s="122" t="s">
        <v>324</v>
      </c>
      <c r="B29" s="57"/>
      <c r="C29" s="61"/>
      <c r="D29" s="53"/>
      <c r="E29" s="1"/>
      <c r="F29" s="1"/>
      <c r="G29" s="1"/>
      <c r="H29" s="1"/>
      <c r="I29" s="1"/>
      <c r="J29" s="1"/>
      <c r="K29" s="1"/>
      <c r="L29" s="66">
        <f t="shared" si="0"/>
        <v>0</v>
      </c>
    </row>
    <row r="30" spans="1:12" ht="15.75">
      <c r="A30" s="122" t="s">
        <v>325</v>
      </c>
      <c r="B30" s="57"/>
      <c r="C30" s="61"/>
      <c r="D30" s="53"/>
      <c r="E30" s="1"/>
      <c r="F30" s="1"/>
      <c r="G30" s="1"/>
      <c r="H30" s="1"/>
      <c r="I30" s="1"/>
      <c r="J30" s="1"/>
      <c r="K30" s="1"/>
      <c r="L30" s="66">
        <f t="shared" si="0"/>
        <v>0</v>
      </c>
    </row>
    <row r="31" spans="1:12" ht="15.75">
      <c r="A31" s="122" t="s">
        <v>326</v>
      </c>
      <c r="B31" s="57"/>
      <c r="C31" s="61"/>
      <c r="D31" s="53"/>
      <c r="E31" s="1"/>
      <c r="F31" s="1"/>
      <c r="G31" s="1"/>
      <c r="H31" s="1"/>
      <c r="I31" s="1"/>
      <c r="J31" s="1"/>
      <c r="K31" s="1"/>
      <c r="L31" s="66">
        <f t="shared" si="0"/>
        <v>0</v>
      </c>
    </row>
    <row r="32" spans="1:12" ht="15.75">
      <c r="A32" s="122" t="s">
        <v>327</v>
      </c>
      <c r="B32" s="57"/>
      <c r="C32" s="61"/>
      <c r="D32" s="53"/>
      <c r="E32" s="1"/>
      <c r="F32" s="1"/>
      <c r="G32" s="1"/>
      <c r="H32" s="1"/>
      <c r="I32" s="1"/>
      <c r="J32" s="1"/>
      <c r="K32" s="1"/>
      <c r="L32" s="66">
        <f t="shared" si="0"/>
        <v>0</v>
      </c>
    </row>
    <row r="33" spans="1:12" ht="15.75">
      <c r="A33" s="122" t="s">
        <v>328</v>
      </c>
      <c r="B33" s="57"/>
      <c r="C33" s="61"/>
      <c r="D33" s="53"/>
      <c r="E33" s="1"/>
      <c r="F33" s="1"/>
      <c r="G33" s="1"/>
      <c r="H33" s="1"/>
      <c r="I33" s="1"/>
      <c r="J33" s="1"/>
      <c r="K33" s="1"/>
      <c r="L33" s="66">
        <f t="shared" si="0"/>
        <v>0</v>
      </c>
    </row>
    <row r="34" spans="1:12" ht="15.75">
      <c r="A34" s="122" t="s">
        <v>329</v>
      </c>
      <c r="B34" s="57"/>
      <c r="C34" s="61"/>
      <c r="D34" s="53"/>
      <c r="E34" s="1"/>
      <c r="F34" s="1"/>
      <c r="G34" s="1"/>
      <c r="H34" s="1"/>
      <c r="I34" s="1"/>
      <c r="J34" s="1"/>
      <c r="K34" s="1"/>
      <c r="L34" s="66">
        <f t="shared" si="0"/>
        <v>0</v>
      </c>
    </row>
    <row r="35" spans="1:12" ht="15.75">
      <c r="A35" s="122" t="s">
        <v>330</v>
      </c>
      <c r="B35" s="57"/>
      <c r="C35" s="61"/>
      <c r="D35" s="53"/>
      <c r="E35" s="1"/>
      <c r="F35" s="1"/>
      <c r="G35" s="1"/>
      <c r="H35" s="1"/>
      <c r="I35" s="1"/>
      <c r="J35" s="1"/>
      <c r="K35" s="1"/>
      <c r="L35" s="66">
        <f aca="true" t="shared" si="1" ref="L35:L62">SUM(E35:K35)</f>
        <v>0</v>
      </c>
    </row>
    <row r="36" spans="1:12" ht="15.75">
      <c r="A36" s="122" t="s">
        <v>331</v>
      </c>
      <c r="B36" s="57"/>
      <c r="C36" s="61"/>
      <c r="D36" s="53"/>
      <c r="E36" s="1"/>
      <c r="F36" s="1"/>
      <c r="G36" s="1"/>
      <c r="H36" s="1"/>
      <c r="I36" s="1"/>
      <c r="J36" s="1"/>
      <c r="K36" s="1"/>
      <c r="L36" s="66">
        <f t="shared" si="1"/>
        <v>0</v>
      </c>
    </row>
    <row r="37" spans="1:12" ht="15.75">
      <c r="A37" s="122" t="s">
        <v>332</v>
      </c>
      <c r="B37" s="57"/>
      <c r="C37" s="61"/>
      <c r="D37" s="53"/>
      <c r="E37" s="1"/>
      <c r="F37" s="1"/>
      <c r="G37" s="1"/>
      <c r="H37" s="1"/>
      <c r="I37" s="1"/>
      <c r="J37" s="1"/>
      <c r="K37" s="1"/>
      <c r="L37" s="66">
        <f t="shared" si="1"/>
        <v>0</v>
      </c>
    </row>
    <row r="38" spans="1:12" ht="15.75">
      <c r="A38" s="122" t="s">
        <v>333</v>
      </c>
      <c r="B38" s="57"/>
      <c r="C38" s="61"/>
      <c r="D38" s="53"/>
      <c r="E38" s="1"/>
      <c r="F38" s="1"/>
      <c r="G38" s="1"/>
      <c r="H38" s="1"/>
      <c r="I38" s="1"/>
      <c r="J38" s="1"/>
      <c r="K38" s="1"/>
      <c r="L38" s="66">
        <f t="shared" si="1"/>
        <v>0</v>
      </c>
    </row>
    <row r="39" spans="1:12" ht="15.75">
      <c r="A39" s="122" t="s">
        <v>334</v>
      </c>
      <c r="B39" s="57"/>
      <c r="C39" s="61"/>
      <c r="D39" s="53"/>
      <c r="E39" s="1"/>
      <c r="F39" s="1"/>
      <c r="G39" s="1"/>
      <c r="H39" s="1"/>
      <c r="I39" s="1"/>
      <c r="J39" s="1"/>
      <c r="K39" s="1"/>
      <c r="L39" s="66">
        <f t="shared" si="1"/>
        <v>0</v>
      </c>
    </row>
    <row r="40" spans="1:12" ht="15.75">
      <c r="A40" s="122" t="s">
        <v>335</v>
      </c>
      <c r="B40" s="57"/>
      <c r="C40" s="61"/>
      <c r="D40" s="53"/>
      <c r="E40" s="1"/>
      <c r="F40" s="1"/>
      <c r="G40" s="1"/>
      <c r="H40" s="1"/>
      <c r="I40" s="1"/>
      <c r="J40" s="1"/>
      <c r="K40" s="1"/>
      <c r="L40" s="66">
        <f t="shared" si="1"/>
        <v>0</v>
      </c>
    </row>
    <row r="41" spans="1:12" ht="15.75">
      <c r="A41" s="122" t="s">
        <v>336</v>
      </c>
      <c r="B41" s="57"/>
      <c r="C41" s="61"/>
      <c r="D41" s="53"/>
      <c r="E41" s="1"/>
      <c r="F41" s="1"/>
      <c r="G41" s="1"/>
      <c r="H41" s="1"/>
      <c r="I41" s="1"/>
      <c r="J41" s="1"/>
      <c r="K41" s="1"/>
      <c r="L41" s="66">
        <f t="shared" si="1"/>
        <v>0</v>
      </c>
    </row>
    <row r="42" spans="1:12" ht="15.75">
      <c r="A42" s="122" t="s">
        <v>337</v>
      </c>
      <c r="B42" s="57"/>
      <c r="C42" s="61"/>
      <c r="D42" s="53"/>
      <c r="E42" s="1"/>
      <c r="F42" s="1"/>
      <c r="G42" s="1"/>
      <c r="H42" s="1"/>
      <c r="I42" s="1"/>
      <c r="J42" s="1"/>
      <c r="K42" s="1"/>
      <c r="L42" s="66">
        <f t="shared" si="1"/>
        <v>0</v>
      </c>
    </row>
    <row r="43" spans="1:12" ht="15.75">
      <c r="A43" s="122" t="s">
        <v>338</v>
      </c>
      <c r="B43" s="57"/>
      <c r="C43" s="61"/>
      <c r="D43" s="53"/>
      <c r="E43" s="1"/>
      <c r="F43" s="1"/>
      <c r="G43" s="1"/>
      <c r="H43" s="1"/>
      <c r="I43" s="1"/>
      <c r="J43" s="1"/>
      <c r="K43" s="1"/>
      <c r="L43" s="66">
        <f t="shared" si="1"/>
        <v>0</v>
      </c>
    </row>
    <row r="44" spans="1:12" ht="15.75">
      <c r="A44" s="122" t="s">
        <v>339</v>
      </c>
      <c r="B44" s="57"/>
      <c r="C44" s="61"/>
      <c r="D44" s="53"/>
      <c r="E44" s="1"/>
      <c r="F44" s="1"/>
      <c r="G44" s="1"/>
      <c r="H44" s="1"/>
      <c r="I44" s="1"/>
      <c r="J44" s="1"/>
      <c r="K44" s="1"/>
      <c r="L44" s="66">
        <f t="shared" si="1"/>
        <v>0</v>
      </c>
    </row>
    <row r="45" spans="1:12" ht="15.75">
      <c r="A45" s="122" t="s">
        <v>340</v>
      </c>
      <c r="B45" s="57"/>
      <c r="C45" s="61"/>
      <c r="D45" s="53"/>
      <c r="E45" s="1"/>
      <c r="F45" s="1"/>
      <c r="G45" s="1"/>
      <c r="H45" s="1"/>
      <c r="I45" s="1"/>
      <c r="J45" s="1"/>
      <c r="K45" s="1"/>
      <c r="L45" s="66">
        <f t="shared" si="1"/>
        <v>0</v>
      </c>
    </row>
    <row r="46" spans="1:12" ht="15.75">
      <c r="A46" s="122" t="s">
        <v>341</v>
      </c>
      <c r="B46" s="57"/>
      <c r="C46" s="61"/>
      <c r="D46" s="53"/>
      <c r="E46" s="1"/>
      <c r="F46" s="1"/>
      <c r="G46" s="1"/>
      <c r="H46" s="1"/>
      <c r="I46" s="1"/>
      <c r="J46" s="1"/>
      <c r="K46" s="1"/>
      <c r="L46" s="66">
        <f t="shared" si="1"/>
        <v>0</v>
      </c>
    </row>
    <row r="47" spans="1:12" ht="15.75">
      <c r="A47" s="122" t="s">
        <v>342</v>
      </c>
      <c r="B47" s="57"/>
      <c r="C47" s="61"/>
      <c r="D47" s="53"/>
      <c r="E47" s="1"/>
      <c r="F47" s="1"/>
      <c r="G47" s="1"/>
      <c r="H47" s="1"/>
      <c r="I47" s="1"/>
      <c r="J47" s="1"/>
      <c r="K47" s="1"/>
      <c r="L47" s="66">
        <f t="shared" si="1"/>
        <v>0</v>
      </c>
    </row>
    <row r="48" spans="1:12" ht="15.75">
      <c r="A48" s="122" t="s">
        <v>343</v>
      </c>
      <c r="B48" s="57"/>
      <c r="C48" s="61"/>
      <c r="D48" s="53"/>
      <c r="E48" s="1"/>
      <c r="F48" s="1"/>
      <c r="G48" s="1"/>
      <c r="H48" s="1"/>
      <c r="I48" s="1"/>
      <c r="J48" s="1"/>
      <c r="K48" s="1"/>
      <c r="L48" s="66">
        <f t="shared" si="1"/>
        <v>0</v>
      </c>
    </row>
    <row r="49" spans="1:12" ht="15.75">
      <c r="A49" s="122" t="s">
        <v>344</v>
      </c>
      <c r="B49" s="57"/>
      <c r="C49" s="61"/>
      <c r="D49" s="53"/>
      <c r="E49" s="1"/>
      <c r="F49" s="1"/>
      <c r="G49" s="1"/>
      <c r="H49" s="1"/>
      <c r="I49" s="1"/>
      <c r="J49" s="1"/>
      <c r="K49" s="1"/>
      <c r="L49" s="66">
        <f t="shared" si="1"/>
        <v>0</v>
      </c>
    </row>
    <row r="50" spans="1:12" ht="15.75">
      <c r="A50" s="122" t="s">
        <v>345</v>
      </c>
      <c r="B50" s="57"/>
      <c r="C50" s="61"/>
      <c r="D50" s="53"/>
      <c r="E50" s="1"/>
      <c r="F50" s="1"/>
      <c r="G50" s="1"/>
      <c r="H50" s="1"/>
      <c r="I50" s="1"/>
      <c r="J50" s="1"/>
      <c r="K50" s="1"/>
      <c r="L50" s="66">
        <f t="shared" si="1"/>
        <v>0</v>
      </c>
    </row>
    <row r="51" spans="1:12" ht="15.75">
      <c r="A51" s="122" t="s">
        <v>346</v>
      </c>
      <c r="B51" s="57"/>
      <c r="C51" s="61"/>
      <c r="D51" s="53"/>
      <c r="E51" s="1"/>
      <c r="F51" s="1"/>
      <c r="G51" s="1"/>
      <c r="H51" s="1"/>
      <c r="I51" s="1"/>
      <c r="J51" s="1"/>
      <c r="K51" s="1"/>
      <c r="L51" s="66">
        <f t="shared" si="1"/>
        <v>0</v>
      </c>
    </row>
    <row r="52" spans="1:12" ht="15.75">
      <c r="A52" s="122" t="s">
        <v>347</v>
      </c>
      <c r="B52" s="57"/>
      <c r="C52" s="61"/>
      <c r="D52" s="53"/>
      <c r="E52" s="1"/>
      <c r="F52" s="1"/>
      <c r="G52" s="1"/>
      <c r="H52" s="1"/>
      <c r="I52" s="1"/>
      <c r="J52" s="1"/>
      <c r="K52" s="1"/>
      <c r="L52" s="66">
        <f t="shared" si="1"/>
        <v>0</v>
      </c>
    </row>
    <row r="53" spans="1:12" ht="15.75">
      <c r="A53" s="122" t="s">
        <v>348</v>
      </c>
      <c r="B53" s="57"/>
      <c r="C53" s="61"/>
      <c r="D53" s="53"/>
      <c r="E53" s="1"/>
      <c r="F53" s="1"/>
      <c r="G53" s="1"/>
      <c r="H53" s="1"/>
      <c r="I53" s="1"/>
      <c r="J53" s="1"/>
      <c r="K53" s="1"/>
      <c r="L53" s="66">
        <f t="shared" si="1"/>
        <v>0</v>
      </c>
    </row>
    <row r="54" spans="1:12" ht="15.75">
      <c r="A54" s="122" t="s">
        <v>349</v>
      </c>
      <c r="B54" s="57"/>
      <c r="C54" s="61"/>
      <c r="D54" s="53"/>
      <c r="E54" s="1"/>
      <c r="F54" s="1"/>
      <c r="G54" s="1"/>
      <c r="H54" s="1"/>
      <c r="I54" s="1"/>
      <c r="J54" s="1"/>
      <c r="K54" s="1"/>
      <c r="L54" s="66">
        <f t="shared" si="1"/>
        <v>0</v>
      </c>
    </row>
    <row r="55" spans="1:12" ht="15.75">
      <c r="A55" s="122" t="s">
        <v>350</v>
      </c>
      <c r="B55" s="57"/>
      <c r="C55" s="61"/>
      <c r="D55" s="53"/>
      <c r="E55" s="1"/>
      <c r="F55" s="1"/>
      <c r="G55" s="1"/>
      <c r="H55" s="1"/>
      <c r="I55" s="1"/>
      <c r="J55" s="1"/>
      <c r="K55" s="1"/>
      <c r="L55" s="66">
        <f t="shared" si="1"/>
        <v>0</v>
      </c>
    </row>
    <row r="56" spans="1:12" ht="15.75">
      <c r="A56" s="122" t="s">
        <v>351</v>
      </c>
      <c r="B56" s="57"/>
      <c r="C56" s="61"/>
      <c r="D56" s="53"/>
      <c r="E56" s="1"/>
      <c r="F56" s="1"/>
      <c r="G56" s="1"/>
      <c r="H56" s="1"/>
      <c r="I56" s="1"/>
      <c r="J56" s="1"/>
      <c r="K56" s="1"/>
      <c r="L56" s="66">
        <f t="shared" si="1"/>
        <v>0</v>
      </c>
    </row>
    <row r="57" spans="1:12" ht="15.75">
      <c r="A57" s="122" t="s">
        <v>352</v>
      </c>
      <c r="B57" s="57"/>
      <c r="C57" s="61"/>
      <c r="D57" s="53"/>
      <c r="E57" s="1"/>
      <c r="F57" s="1"/>
      <c r="G57" s="1"/>
      <c r="H57" s="1"/>
      <c r="I57" s="1"/>
      <c r="J57" s="1"/>
      <c r="K57" s="1"/>
      <c r="L57" s="66">
        <f t="shared" si="1"/>
        <v>0</v>
      </c>
    </row>
    <row r="58" spans="1:12" ht="15.75">
      <c r="A58" s="122" t="s">
        <v>353</v>
      </c>
      <c r="B58" s="57"/>
      <c r="C58" s="61"/>
      <c r="D58" s="53"/>
      <c r="E58" s="1"/>
      <c r="F58" s="1"/>
      <c r="G58" s="1"/>
      <c r="H58" s="1"/>
      <c r="I58" s="1"/>
      <c r="J58" s="1"/>
      <c r="K58" s="1"/>
      <c r="L58" s="66">
        <f t="shared" si="1"/>
        <v>0</v>
      </c>
    </row>
    <row r="59" spans="1:12" ht="15.75">
      <c r="A59" s="122" t="s">
        <v>354</v>
      </c>
      <c r="B59" s="57"/>
      <c r="C59" s="61"/>
      <c r="D59" s="53"/>
      <c r="E59" s="1"/>
      <c r="F59" s="1"/>
      <c r="G59" s="1"/>
      <c r="H59" s="1"/>
      <c r="I59" s="1"/>
      <c r="J59" s="1"/>
      <c r="K59" s="1"/>
      <c r="L59" s="66">
        <f t="shared" si="1"/>
        <v>0</v>
      </c>
    </row>
    <row r="60" spans="1:12" ht="15.75">
      <c r="A60" s="122" t="s">
        <v>355</v>
      </c>
      <c r="B60" s="57"/>
      <c r="C60" s="61"/>
      <c r="D60" s="53"/>
      <c r="E60" s="1"/>
      <c r="F60" s="1"/>
      <c r="G60" s="1"/>
      <c r="H60" s="1"/>
      <c r="I60" s="1"/>
      <c r="J60" s="1"/>
      <c r="K60" s="1"/>
      <c r="L60" s="66">
        <f t="shared" si="1"/>
        <v>0</v>
      </c>
    </row>
    <row r="61" spans="1:12" ht="15.75">
      <c r="A61" s="122" t="s">
        <v>356</v>
      </c>
      <c r="B61" s="57"/>
      <c r="C61" s="61"/>
      <c r="D61" s="53"/>
      <c r="E61" s="1"/>
      <c r="F61" s="1"/>
      <c r="G61" s="1"/>
      <c r="H61" s="1"/>
      <c r="I61" s="1"/>
      <c r="J61" s="1"/>
      <c r="K61" s="1"/>
      <c r="L61" s="66">
        <f t="shared" si="1"/>
        <v>0</v>
      </c>
    </row>
    <row r="62" spans="1:12" ht="15.75">
      <c r="A62" s="122" t="s">
        <v>357</v>
      </c>
      <c r="B62" s="57"/>
      <c r="C62" s="61"/>
      <c r="D62" s="53"/>
      <c r="E62" s="1"/>
      <c r="F62" s="1"/>
      <c r="G62" s="1"/>
      <c r="H62" s="1"/>
      <c r="I62" s="1"/>
      <c r="J62" s="1"/>
      <c r="K62" s="1"/>
      <c r="L62" s="66">
        <f t="shared" si="1"/>
        <v>0</v>
      </c>
    </row>
  </sheetData>
  <sheetProtection/>
  <autoFilter ref="D2:D62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P31"/>
  <sheetViews>
    <sheetView zoomScale="80" zoomScaleNormal="80" zoomScalePageLayoutView="0" workbookViewId="0" topLeftCell="A4">
      <selection activeCell="F24" sqref="F24"/>
    </sheetView>
  </sheetViews>
  <sheetFormatPr defaultColWidth="9.140625" defaultRowHeight="15"/>
  <cols>
    <col min="1" max="1" width="9.140625" style="1" customWidth="1"/>
    <col min="2" max="2" width="6.8515625" style="1" customWidth="1"/>
    <col min="3" max="3" width="15.00390625" style="0" bestFit="1" customWidth="1"/>
    <col min="4" max="4" width="10.57421875" style="1" bestFit="1" customWidth="1"/>
    <col min="5" max="5" width="5.421875" style="1" customWidth="1"/>
    <col min="6" max="6" width="19.28125" style="0" bestFit="1" customWidth="1"/>
    <col min="7" max="8" width="22.421875" style="0" customWidth="1"/>
    <col min="9" max="9" width="4.57421875" style="1" customWidth="1"/>
    <col min="10" max="10" width="11.57421875" style="1" bestFit="1" customWidth="1"/>
    <col min="11" max="11" width="11.140625" style="0" customWidth="1"/>
    <col min="12" max="12" width="4.57421875" style="0" customWidth="1"/>
    <col min="13" max="13" width="4.28125" style="0" customWidth="1"/>
    <col min="14" max="14" width="18.00390625" style="0" bestFit="1" customWidth="1"/>
    <col min="15" max="15" width="19.421875" style="0" bestFit="1" customWidth="1"/>
  </cols>
  <sheetData>
    <row r="2" spans="2:12" ht="15">
      <c r="B2" s="390" t="s">
        <v>7</v>
      </c>
      <c r="C2" s="390"/>
      <c r="D2" s="390"/>
      <c r="J2" s="390" t="s">
        <v>8</v>
      </c>
      <c r="K2" s="390"/>
      <c r="L2" s="390"/>
    </row>
    <row r="3" spans="2:12" ht="15">
      <c r="B3" s="390"/>
      <c r="C3" s="390"/>
      <c r="D3" s="390"/>
      <c r="J3" s="390"/>
      <c r="K3" s="390"/>
      <c r="L3" s="390"/>
    </row>
    <row r="4" spans="2:13" ht="15">
      <c r="B4" s="78" t="s">
        <v>29</v>
      </c>
      <c r="C4" s="42" t="s">
        <v>433</v>
      </c>
      <c r="J4" s="86" t="s">
        <v>27</v>
      </c>
      <c r="K4" s="220" t="s">
        <v>446</v>
      </c>
      <c r="L4" s="220"/>
      <c r="M4" s="220"/>
    </row>
    <row r="5" spans="2:13" ht="15">
      <c r="B5" s="78" t="s">
        <v>33</v>
      </c>
      <c r="C5" s="42" t="s">
        <v>447</v>
      </c>
      <c r="J5" s="86" t="s">
        <v>31</v>
      </c>
      <c r="K5" s="220" t="s">
        <v>446</v>
      </c>
      <c r="L5" s="220"/>
      <c r="M5" s="220"/>
    </row>
    <row r="6" spans="2:13" ht="15">
      <c r="B6" s="78" t="s">
        <v>36</v>
      </c>
      <c r="C6" s="42" t="s">
        <v>445</v>
      </c>
      <c r="J6" s="86" t="s">
        <v>35</v>
      </c>
      <c r="K6" s="220" t="s">
        <v>439</v>
      </c>
      <c r="L6" s="220"/>
      <c r="M6" s="220"/>
    </row>
    <row r="7" spans="2:13" ht="15">
      <c r="B7" s="78" t="s">
        <v>34</v>
      </c>
      <c r="C7" s="42"/>
      <c r="J7" s="86" t="s">
        <v>32</v>
      </c>
      <c r="K7" s="220"/>
      <c r="L7" s="220"/>
      <c r="M7" s="220"/>
    </row>
    <row r="8" spans="2:13" ht="15">
      <c r="B8" s="78"/>
      <c r="J8" s="86" t="s">
        <v>28</v>
      </c>
      <c r="K8" s="220"/>
      <c r="L8" s="220"/>
      <c r="M8" s="220"/>
    </row>
    <row r="10" ht="15">
      <c r="F10" s="79"/>
    </row>
    <row r="11" ht="15">
      <c r="F11" s="79"/>
    </row>
    <row r="12" spans="7:8" ht="15">
      <c r="G12" s="87"/>
      <c r="H12" s="87"/>
    </row>
    <row r="14" ht="15">
      <c r="G14" s="87"/>
    </row>
    <row r="15" spans="4:14" ht="15" customHeight="1">
      <c r="D15" s="227" t="s">
        <v>98</v>
      </c>
      <c r="E15" s="228"/>
      <c r="F15" s="228"/>
      <c r="L15" s="227" t="s">
        <v>99</v>
      </c>
      <c r="M15" s="228"/>
      <c r="N15" s="228"/>
    </row>
    <row r="16" spans="4:14" ht="15" customHeight="1">
      <c r="D16" s="228"/>
      <c r="E16" s="228"/>
      <c r="F16" s="228"/>
      <c r="L16" s="228"/>
      <c r="M16" s="228"/>
      <c r="N16" s="228"/>
    </row>
    <row r="17" spans="2:15" ht="15">
      <c r="B17" s="388" t="s">
        <v>100</v>
      </c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</row>
    <row r="18" spans="1:16" ht="15">
      <c r="A18" s="85" t="s">
        <v>74</v>
      </c>
      <c r="B18" s="80" t="s">
        <v>70</v>
      </c>
      <c r="C18" s="81" t="s">
        <v>71</v>
      </c>
      <c r="D18" s="81"/>
      <c r="E18" s="81"/>
      <c r="F18" s="81" t="s">
        <v>72</v>
      </c>
      <c r="G18" s="81" t="s">
        <v>72</v>
      </c>
      <c r="H18" s="82" t="s">
        <v>73</v>
      </c>
      <c r="I18" s="81" t="s">
        <v>74</v>
      </c>
      <c r="J18" s="80" t="s">
        <v>70</v>
      </c>
      <c r="K18" s="81" t="s">
        <v>71</v>
      </c>
      <c r="L18" s="81"/>
      <c r="M18" s="81"/>
      <c r="N18" s="81" t="s">
        <v>72</v>
      </c>
      <c r="O18" s="81" t="s">
        <v>72</v>
      </c>
      <c r="P18" s="81" t="s">
        <v>73</v>
      </c>
    </row>
    <row r="19" spans="1:16" ht="15">
      <c r="A19" s="77" t="s">
        <v>79</v>
      </c>
      <c r="B19" s="143">
        <v>0.5</v>
      </c>
      <c r="C19" s="77" t="s">
        <v>310</v>
      </c>
      <c r="F19" s="42" t="s">
        <v>433</v>
      </c>
      <c r="G19" s="42" t="s">
        <v>434</v>
      </c>
      <c r="H19" s="88"/>
      <c r="I19" s="89" t="s">
        <v>78</v>
      </c>
      <c r="J19" s="44">
        <v>0.5</v>
      </c>
      <c r="K19" s="42" t="s">
        <v>309</v>
      </c>
      <c r="N19" s="42" t="s">
        <v>438</v>
      </c>
      <c r="O19" s="42" t="s">
        <v>439</v>
      </c>
      <c r="P19" s="90"/>
    </row>
    <row r="20" spans="1:16" ht="15">
      <c r="A20" s="77" t="s">
        <v>80</v>
      </c>
      <c r="B20" s="143">
        <v>0.5104166666666666</v>
      </c>
      <c r="C20" s="77" t="s">
        <v>384</v>
      </c>
      <c r="F20" s="42" t="s">
        <v>435</v>
      </c>
      <c r="G20" s="42" t="s">
        <v>434</v>
      </c>
      <c r="H20" s="88"/>
      <c r="I20" s="89" t="s">
        <v>79</v>
      </c>
      <c r="J20" s="44">
        <v>0.5104166666666666</v>
      </c>
      <c r="K20" s="42" t="s">
        <v>370</v>
      </c>
      <c r="N20" s="42" t="s">
        <v>440</v>
      </c>
      <c r="O20" s="42" t="s">
        <v>439</v>
      </c>
      <c r="P20" s="90"/>
    </row>
    <row r="21" spans="1:16" ht="15">
      <c r="A21" s="77" t="s">
        <v>24</v>
      </c>
      <c r="B21" s="143">
        <v>0.5208333333333334</v>
      </c>
      <c r="C21" s="77" t="s">
        <v>316</v>
      </c>
      <c r="F21" s="42" t="s">
        <v>433</v>
      </c>
      <c r="G21" s="42" t="s">
        <v>435</v>
      </c>
      <c r="H21" s="88"/>
      <c r="I21" s="89" t="s">
        <v>80</v>
      </c>
      <c r="J21" s="44">
        <v>0.520833333333333</v>
      </c>
      <c r="K21" s="42" t="s">
        <v>378</v>
      </c>
      <c r="N21" s="42" t="s">
        <v>438</v>
      </c>
      <c r="O21" s="42" t="s">
        <v>440</v>
      </c>
      <c r="P21" s="90"/>
    </row>
    <row r="22" spans="1:16" ht="15">
      <c r="A22" s="77" t="s">
        <v>81</v>
      </c>
      <c r="B22" s="143">
        <v>0.53125</v>
      </c>
      <c r="C22" s="77"/>
      <c r="F22" s="157" t="s">
        <v>26</v>
      </c>
      <c r="G22" s="42"/>
      <c r="H22" s="90"/>
      <c r="I22" s="89" t="s">
        <v>24</v>
      </c>
      <c r="J22" s="44">
        <v>0.53125</v>
      </c>
      <c r="K22" s="157" t="s">
        <v>26</v>
      </c>
      <c r="L22" s="42"/>
      <c r="M22" s="42"/>
      <c r="N22" s="42"/>
      <c r="O22" s="42"/>
      <c r="P22" s="90"/>
    </row>
    <row r="23" spans="1:16" ht="15">
      <c r="A23" s="77" t="s">
        <v>82</v>
      </c>
      <c r="B23" s="143">
        <v>0.5416666666666666</v>
      </c>
      <c r="C23" s="77"/>
      <c r="F23" s="42" t="s">
        <v>436</v>
      </c>
      <c r="G23" s="42"/>
      <c r="H23" s="90"/>
      <c r="I23" s="89" t="s">
        <v>81</v>
      </c>
      <c r="J23" s="44">
        <v>0.541666666666667</v>
      </c>
      <c r="K23" s="42" t="s">
        <v>441</v>
      </c>
      <c r="L23" s="42"/>
      <c r="M23" s="42"/>
      <c r="N23" s="135"/>
      <c r="O23" s="135"/>
      <c r="P23" s="90"/>
    </row>
    <row r="24" spans="1:16" ht="15">
      <c r="A24" s="77" t="s">
        <v>83</v>
      </c>
      <c r="B24" s="143">
        <v>0.5520833333333334</v>
      </c>
      <c r="C24" s="158" t="s">
        <v>386</v>
      </c>
      <c r="F24" s="42" t="s">
        <v>437</v>
      </c>
      <c r="G24" s="42"/>
      <c r="H24" s="90"/>
      <c r="I24" s="89" t="s">
        <v>82</v>
      </c>
      <c r="J24" s="44">
        <v>0.552083333333333</v>
      </c>
      <c r="K24" s="42" t="s">
        <v>442</v>
      </c>
      <c r="L24" s="42"/>
      <c r="M24" s="42"/>
      <c r="N24" s="42"/>
      <c r="O24" s="42"/>
      <c r="P24" s="90"/>
    </row>
    <row r="25" spans="1:16" ht="15">
      <c r="A25" s="77" t="s">
        <v>25</v>
      </c>
      <c r="B25" s="143">
        <v>0.5625</v>
      </c>
      <c r="C25" s="158" t="s">
        <v>69</v>
      </c>
      <c r="D25" s="42"/>
      <c r="E25" s="42"/>
      <c r="F25" s="134"/>
      <c r="G25" s="132"/>
      <c r="H25" s="90"/>
      <c r="I25" s="89" t="s">
        <v>83</v>
      </c>
      <c r="J25" s="44">
        <v>0.5625</v>
      </c>
      <c r="K25" s="42" t="s">
        <v>443</v>
      </c>
      <c r="L25" s="42"/>
      <c r="M25" s="42"/>
      <c r="N25" s="135"/>
      <c r="O25" s="135"/>
      <c r="P25" s="90"/>
    </row>
    <row r="26" spans="2:15" ht="15">
      <c r="B26" s="44">
        <v>0.5833333333333334</v>
      </c>
      <c r="C26" s="391" t="s">
        <v>87</v>
      </c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</row>
    <row r="28" ht="15">
      <c r="F28" t="s">
        <v>287</v>
      </c>
    </row>
    <row r="30" spans="4:5" ht="15">
      <c r="D30" s="77"/>
      <c r="E30" s="77"/>
    </row>
    <row r="31" spans="4:5" ht="15">
      <c r="D31" s="77"/>
      <c r="E31" s="77"/>
    </row>
  </sheetData>
  <sheetProtection/>
  <mergeCells count="11">
    <mergeCell ref="C26:O26"/>
    <mergeCell ref="K4:M4"/>
    <mergeCell ref="K5:M5"/>
    <mergeCell ref="K6:M6"/>
    <mergeCell ref="K7:M7"/>
    <mergeCell ref="D15:F16"/>
    <mergeCell ref="L15:N16"/>
    <mergeCell ref="B17:O17"/>
    <mergeCell ref="K8:M8"/>
    <mergeCell ref="B2:D3"/>
    <mergeCell ref="J2:L3"/>
  </mergeCells>
  <printOptions/>
  <pageMargins left="0.7" right="0.7" top="0.75" bottom="0.75" header="0.3" footer="0.3"/>
  <pageSetup fitToHeight="1" fitToWidth="1" horizontalDpi="600" verticalDpi="600" orientation="landscape" paperSize="8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AE28"/>
  <sheetViews>
    <sheetView zoomScale="80" zoomScaleNormal="80" zoomScalePageLayoutView="0" workbookViewId="0" topLeftCell="A1">
      <selection activeCell="AE17" sqref="AE17:AE18"/>
    </sheetView>
  </sheetViews>
  <sheetFormatPr defaultColWidth="9.140625" defaultRowHeight="15"/>
  <cols>
    <col min="1" max="1" width="26.421875" style="0" customWidth="1"/>
    <col min="8" max="9" width="0" style="0" hidden="1" customWidth="1"/>
    <col min="10" max="13" width="9.00390625" style="0" hidden="1" customWidth="1"/>
    <col min="14" max="20" width="9.140625" style="0" hidden="1" customWidth="1"/>
    <col min="21" max="21" width="15.28125" style="0" customWidth="1"/>
    <col min="22" max="22" width="26.140625" style="0" bestFit="1" customWidth="1"/>
  </cols>
  <sheetData>
    <row r="1" ht="15.75" thickBot="1"/>
    <row r="2" spans="1:30" ht="17.25" thickBot="1" thickTop="1">
      <c r="A2" s="3" t="s">
        <v>7</v>
      </c>
      <c r="B2" s="261" t="str">
        <f>A3</f>
        <v>BRÓDY</v>
      </c>
      <c r="C2" s="261"/>
      <c r="D2" s="261" t="str">
        <f>A5</f>
        <v>VETÉSI "B"</v>
      </c>
      <c r="E2" s="261"/>
      <c r="F2" s="261" t="str">
        <f>A7</f>
        <v>VETÉSI "D"</v>
      </c>
      <c r="G2" s="261"/>
      <c r="H2" s="270">
        <f>A9</f>
        <v>0</v>
      </c>
      <c r="I2" s="397"/>
      <c r="J2" s="392"/>
      <c r="K2" s="393"/>
      <c r="L2" s="394">
        <f>A13</f>
        <v>0</v>
      </c>
      <c r="M2" s="261"/>
      <c r="N2" s="1"/>
      <c r="V2" s="6" t="s">
        <v>7</v>
      </c>
      <c r="W2" s="4" t="s">
        <v>1</v>
      </c>
      <c r="X2" s="4" t="s">
        <v>2</v>
      </c>
      <c r="Y2" s="4" t="s">
        <v>0</v>
      </c>
      <c r="Z2" s="4" t="s">
        <v>3</v>
      </c>
      <c r="AA2" s="4" t="s">
        <v>4</v>
      </c>
      <c r="AB2" s="4" t="s">
        <v>5</v>
      </c>
      <c r="AC2" s="4" t="s">
        <v>68</v>
      </c>
      <c r="AD2" s="5" t="s">
        <v>6</v>
      </c>
    </row>
    <row r="3" spans="1:31" ht="15.75" customHeight="1" thickTop="1">
      <c r="A3" s="265" t="s">
        <v>433</v>
      </c>
      <c r="B3" s="266"/>
      <c r="C3" s="267"/>
      <c r="D3" s="262">
        <v>7</v>
      </c>
      <c r="E3" s="263">
        <v>8</v>
      </c>
      <c r="F3" s="262">
        <v>7</v>
      </c>
      <c r="G3" s="263">
        <v>2</v>
      </c>
      <c r="H3" s="262"/>
      <c r="I3" s="398"/>
      <c r="J3" s="395"/>
      <c r="K3" s="396"/>
      <c r="L3" s="400"/>
      <c r="M3" s="263"/>
      <c r="N3" s="269">
        <f>IF(B3=C3,1,IF(B3&gt;C3,3,IF(B3&lt;C3,0)))</f>
        <v>1</v>
      </c>
      <c r="O3" s="269">
        <f>IF(D3=E3,1,IF(D3&gt;E3,3,IF(D3&lt;E3,0)))</f>
        <v>0</v>
      </c>
      <c r="P3" s="269">
        <f>IF(F3=G3,1,IF(F3&gt;G3,3,IF(F3&lt;G3,0)))</f>
        <v>3</v>
      </c>
      <c r="Q3" s="269">
        <f>IF(H3=I3,1,IF(H3&gt;I3,3,IF(H3&lt;I3,0)))</f>
        <v>1</v>
      </c>
      <c r="R3" s="269">
        <f>IF(J3=K3,1,IF(J3&gt;K3,3,IF(J3&lt;K3,0)))</f>
        <v>1</v>
      </c>
      <c r="S3" s="269">
        <f aca="true" t="shared" si="0" ref="S3:S14">IF(L3=M3,1,IF(L3&gt;M3,3,IF(L3&lt;M3,0)))</f>
        <v>1</v>
      </c>
      <c r="T3" s="269">
        <f>COUNTBLANK(B3:M3)/2</f>
        <v>4</v>
      </c>
      <c r="U3" s="2"/>
      <c r="V3" s="239" t="str">
        <f>A3</f>
        <v>BRÓDY</v>
      </c>
      <c r="W3" s="238">
        <f>COUNT(B3:M3)/2</f>
        <v>2</v>
      </c>
      <c r="X3" s="238">
        <f>COUNTIF(N3:S3,3)</f>
        <v>1</v>
      </c>
      <c r="Y3" s="238">
        <f>COUNTIF(N3:S3,1)-T3</f>
        <v>0</v>
      </c>
      <c r="Z3" s="238">
        <f>COUNTIF(N3:S3,0)</f>
        <v>1</v>
      </c>
      <c r="AA3" s="238">
        <f>SUM(D3+F3+H3+J3+L3)</f>
        <v>14</v>
      </c>
      <c r="AB3" s="238">
        <f>SUM(E3+G3+I3+K3+M3)</f>
        <v>10</v>
      </c>
      <c r="AC3" s="233">
        <f>SUM(AA3-AB3)</f>
        <v>4</v>
      </c>
      <c r="AD3" s="236">
        <f>X3*2+Y3+Z3</f>
        <v>3</v>
      </c>
      <c r="AE3" s="402" t="s">
        <v>10</v>
      </c>
    </row>
    <row r="4" spans="1:31" ht="15" customHeight="1">
      <c r="A4" s="264"/>
      <c r="B4" s="268"/>
      <c r="C4" s="246"/>
      <c r="D4" s="257"/>
      <c r="E4" s="247"/>
      <c r="F4" s="257"/>
      <c r="G4" s="247"/>
      <c r="H4" s="257"/>
      <c r="I4" s="399"/>
      <c r="J4" s="395"/>
      <c r="K4" s="396"/>
      <c r="L4" s="401"/>
      <c r="M4" s="247"/>
      <c r="N4" s="269">
        <f>IF(F4=G4,1,IF(F4&gt;G4,3,IF(F4&lt;G4,0)))</f>
        <v>1</v>
      </c>
      <c r="O4" s="269">
        <f>IF(H4=I4,1,IF(H4&gt;I4,3,IF(H4&lt;I4,0)))</f>
        <v>1</v>
      </c>
      <c r="P4" s="269">
        <f>IF(I4=J4,1,IF(I4&gt;J4,3,IF(I4&lt;J4,0)))</f>
        <v>1</v>
      </c>
      <c r="Q4" s="269">
        <f>IF(J4=K4,1,IF(J4&gt;K4,3,IF(J4&lt;K4,0)))</f>
        <v>1</v>
      </c>
      <c r="R4" s="269">
        <f>IF(K4=L4,1,IF(K4&gt;L4,3,IF(K4&lt;L4,0)))</f>
        <v>1</v>
      </c>
      <c r="S4" s="269">
        <f t="shared" si="0"/>
        <v>1</v>
      </c>
      <c r="T4" s="269"/>
      <c r="U4" s="2"/>
      <c r="V4" s="239"/>
      <c r="W4" s="238"/>
      <c r="X4" s="238"/>
      <c r="Y4" s="238"/>
      <c r="Z4" s="238"/>
      <c r="AA4" s="238"/>
      <c r="AB4" s="238"/>
      <c r="AC4" s="233"/>
      <c r="AD4" s="236"/>
      <c r="AE4" s="402"/>
    </row>
    <row r="5" spans="1:31" ht="15" customHeight="1">
      <c r="A5" s="264" t="s">
        <v>444</v>
      </c>
      <c r="B5" s="243">
        <v>8</v>
      </c>
      <c r="C5" s="247">
        <v>7</v>
      </c>
      <c r="D5" s="244"/>
      <c r="E5" s="246"/>
      <c r="F5" s="257">
        <v>9</v>
      </c>
      <c r="G5" s="247">
        <v>7</v>
      </c>
      <c r="H5" s="257"/>
      <c r="I5" s="399"/>
      <c r="J5" s="395"/>
      <c r="K5" s="396"/>
      <c r="L5" s="401"/>
      <c r="M5" s="247"/>
      <c r="N5" s="269">
        <f>IF(B5=C5,1,IF(B5&gt;C5,3,IF(B5&lt;C5,0)))</f>
        <v>3</v>
      </c>
      <c r="O5" s="269">
        <f>IF(D5=E5,1,IF(D5&gt;E5,3,IF(D5&lt;E5,0)))</f>
        <v>1</v>
      </c>
      <c r="P5" s="269">
        <f>IF(F5=G5,1,IF(F5&gt;G5,3,IF(F5&lt;G5,0)))</f>
        <v>3</v>
      </c>
      <c r="Q5" s="269">
        <f>IF(H5=I5,1,IF(H5&gt;I5,3,IF(H5&lt;I5,0)))</f>
        <v>1</v>
      </c>
      <c r="R5" s="269">
        <f>IF(J5=K5,1,IF(J5&gt;K5,3,IF(J5&lt;K5,0)))</f>
        <v>1</v>
      </c>
      <c r="S5" s="269">
        <f t="shared" si="0"/>
        <v>1</v>
      </c>
      <c r="T5" s="269">
        <f>COUNTBLANK(B5:M5)/2</f>
        <v>4</v>
      </c>
      <c r="U5" s="2"/>
      <c r="V5" s="239" t="str">
        <f>A5</f>
        <v>VETÉSI "B"</v>
      </c>
      <c r="W5" s="238">
        <f>COUNT(B5:M5)/2</f>
        <v>2</v>
      </c>
      <c r="X5" s="238">
        <f>COUNTIF(N5:S5,3)</f>
        <v>2</v>
      </c>
      <c r="Y5" s="238">
        <f>COUNTIF(N5:S5,1)-T5</f>
        <v>0</v>
      </c>
      <c r="Z5" s="238">
        <f>COUNTIF(N5:S5,0)</f>
        <v>0</v>
      </c>
      <c r="AA5" s="238">
        <f>SUM(B5+F5+H5+J5+L5)</f>
        <v>17</v>
      </c>
      <c r="AB5" s="238">
        <f>SUM(C5+G5+I5+K5+M5)</f>
        <v>14</v>
      </c>
      <c r="AC5" s="233">
        <f>SUM(AA5-AB5)</f>
        <v>3</v>
      </c>
      <c r="AD5" s="236">
        <f>X5*2+Y5+Z5</f>
        <v>4</v>
      </c>
      <c r="AE5" s="240" t="s">
        <v>9</v>
      </c>
    </row>
    <row r="6" spans="1:31" ht="15" customHeight="1">
      <c r="A6" s="264"/>
      <c r="B6" s="243"/>
      <c r="C6" s="247"/>
      <c r="D6" s="244"/>
      <c r="E6" s="246"/>
      <c r="F6" s="257"/>
      <c r="G6" s="247"/>
      <c r="H6" s="257"/>
      <c r="I6" s="399"/>
      <c r="J6" s="395"/>
      <c r="K6" s="396"/>
      <c r="L6" s="401"/>
      <c r="M6" s="247"/>
      <c r="N6" s="269">
        <f>IF(F6=G6,1,IF(F6&gt;G6,3,IF(F6&lt;G6,0)))</f>
        <v>1</v>
      </c>
      <c r="O6" s="269">
        <f>IF(H6=I6,1,IF(H6&gt;I6,3,IF(H6&lt;I6,0)))</f>
        <v>1</v>
      </c>
      <c r="P6" s="269">
        <f>IF(I6=J6,1,IF(I6&gt;J6,3,IF(I6&lt;J6,0)))</f>
        <v>1</v>
      </c>
      <c r="Q6" s="269">
        <f>IF(J6=K6,1,IF(J6&gt;K6,3,IF(J6&lt;K6,0)))</f>
        <v>1</v>
      </c>
      <c r="R6" s="269">
        <f>IF(K6=L6,1,IF(K6&gt;L6,3,IF(K6&lt;L6,0)))</f>
        <v>1</v>
      </c>
      <c r="S6" s="269">
        <f t="shared" si="0"/>
        <v>1</v>
      </c>
      <c r="T6" s="269"/>
      <c r="U6" s="2"/>
      <c r="V6" s="239"/>
      <c r="W6" s="238"/>
      <c r="X6" s="238"/>
      <c r="Y6" s="238"/>
      <c r="Z6" s="238"/>
      <c r="AA6" s="238"/>
      <c r="AB6" s="238"/>
      <c r="AC6" s="233"/>
      <c r="AD6" s="236"/>
      <c r="AE6" s="403"/>
    </row>
    <row r="7" spans="1:31" ht="15" customHeight="1">
      <c r="A7" s="264" t="s">
        <v>445</v>
      </c>
      <c r="B7" s="243">
        <v>2</v>
      </c>
      <c r="C7" s="247">
        <v>7</v>
      </c>
      <c r="D7" s="257">
        <v>7</v>
      </c>
      <c r="E7" s="247">
        <v>9</v>
      </c>
      <c r="F7" s="244"/>
      <c r="G7" s="246"/>
      <c r="H7" s="257"/>
      <c r="I7" s="399"/>
      <c r="J7" s="395"/>
      <c r="K7" s="396"/>
      <c r="L7" s="401"/>
      <c r="M7" s="247"/>
      <c r="N7" s="269">
        <f>IF(B7=C7,1,IF(B7&gt;C7,3,IF(B7&lt;C7,0)))</f>
        <v>0</v>
      </c>
      <c r="O7" s="269">
        <f>IF(D7=E7,1,IF(D7&gt;E7,3,IF(D7&lt;E7,0)))</f>
        <v>0</v>
      </c>
      <c r="P7" s="269">
        <f>IF(F7=G7,1,IF(F7&gt;G7,3,IF(F7&lt;G7,0)))</f>
        <v>1</v>
      </c>
      <c r="Q7" s="269">
        <f>IF(H7=I7,1,IF(H7&gt;I7,3,IF(H7&lt;I7,0)))</f>
        <v>1</v>
      </c>
      <c r="R7" s="269">
        <f>IF(J7=K7,1,IF(J7&gt;K7,3,IF(J7&lt;K7,0)))</f>
        <v>1</v>
      </c>
      <c r="S7" s="269">
        <f t="shared" si="0"/>
        <v>1</v>
      </c>
      <c r="T7" s="269">
        <f>COUNTBLANK(B7:M7)/2</f>
        <v>4</v>
      </c>
      <c r="U7" s="2"/>
      <c r="V7" s="239" t="str">
        <f>A7</f>
        <v>VETÉSI "D"</v>
      </c>
      <c r="W7" s="238">
        <f>COUNT(B7:M7)/2</f>
        <v>2</v>
      </c>
      <c r="X7" s="238">
        <f>COUNTIF(N7:S7,3)</f>
        <v>0</v>
      </c>
      <c r="Y7" s="238">
        <f>COUNTIF(N7:S7,1)-T7</f>
        <v>0</v>
      </c>
      <c r="Z7" s="238">
        <f>COUNTIF(N7:S7,0)</f>
        <v>2</v>
      </c>
      <c r="AA7" s="238">
        <f>SUM(D7+B7+H7+J7+L7)</f>
        <v>9</v>
      </c>
      <c r="AB7" s="238">
        <f>SUM(E7+C7+I7+K7+M7)</f>
        <v>16</v>
      </c>
      <c r="AC7" s="233">
        <f>SUM(AA7-AB7)</f>
        <v>-7</v>
      </c>
      <c r="AD7" s="236">
        <f>X7*2+Y7+Z7</f>
        <v>2</v>
      </c>
      <c r="AE7" s="402" t="s">
        <v>11</v>
      </c>
    </row>
    <row r="8" spans="1:31" ht="15" customHeight="1">
      <c r="A8" s="264"/>
      <c r="B8" s="243"/>
      <c r="C8" s="247"/>
      <c r="D8" s="257"/>
      <c r="E8" s="247"/>
      <c r="F8" s="244"/>
      <c r="G8" s="246"/>
      <c r="H8" s="257"/>
      <c r="I8" s="399"/>
      <c r="J8" s="395"/>
      <c r="K8" s="396"/>
      <c r="L8" s="401"/>
      <c r="M8" s="247"/>
      <c r="N8" s="269">
        <f>IF(F8=G8,1,IF(F8&gt;G8,3,IF(F8&lt;G8,0)))</f>
        <v>1</v>
      </c>
      <c r="O8" s="269">
        <f>IF(H8=I8,1,IF(H8&gt;I8,3,IF(H8&lt;I8,0)))</f>
        <v>1</v>
      </c>
      <c r="P8" s="269">
        <f>IF(I8=J8,1,IF(I8&gt;J8,3,IF(I8&lt;J8,0)))</f>
        <v>1</v>
      </c>
      <c r="Q8" s="269">
        <f>IF(J8=K8,1,IF(J8&gt;K8,3,IF(J8&lt;K8,0)))</f>
        <v>1</v>
      </c>
      <c r="R8" s="269">
        <f>IF(K8=L8,1,IF(K8&gt;L8,3,IF(K8&lt;L8,0)))</f>
        <v>1</v>
      </c>
      <c r="S8" s="269">
        <f t="shared" si="0"/>
        <v>1</v>
      </c>
      <c r="T8" s="269"/>
      <c r="U8" s="2"/>
      <c r="V8" s="239"/>
      <c r="W8" s="238"/>
      <c r="X8" s="238"/>
      <c r="Y8" s="238"/>
      <c r="Z8" s="238"/>
      <c r="AA8" s="238"/>
      <c r="AB8" s="238"/>
      <c r="AC8" s="233"/>
      <c r="AD8" s="236"/>
      <c r="AE8" s="402"/>
    </row>
    <row r="9" spans="1:31" ht="15" customHeight="1" hidden="1">
      <c r="A9" s="264"/>
      <c r="B9" s="243"/>
      <c r="C9" s="247"/>
      <c r="D9" s="257"/>
      <c r="E9" s="247"/>
      <c r="F9" s="257"/>
      <c r="G9" s="247"/>
      <c r="H9" s="244"/>
      <c r="I9" s="281"/>
      <c r="J9" s="395"/>
      <c r="K9" s="396"/>
      <c r="L9" s="401"/>
      <c r="M9" s="247"/>
      <c r="N9" s="269">
        <f>IF(B9=C9,1,IF(B9&gt;C9,3,IF(B9&lt;C9,0)))</f>
        <v>1</v>
      </c>
      <c r="O9" s="269">
        <f>IF(D9=E9,1,IF(D9&gt;E9,3,IF(D9&lt;E9,0)))</f>
        <v>1</v>
      </c>
      <c r="P9" s="269">
        <f>IF(F9=G9,1,IF(F9&gt;G9,3,IF(F9&lt;G9,0)))</f>
        <v>1</v>
      </c>
      <c r="Q9" s="269">
        <f>IF(H9=I9,1,IF(H9&gt;I9,3,IF(H9&lt;I9,0)))</f>
        <v>1</v>
      </c>
      <c r="R9" s="269">
        <f>IF(J9=K9,1,IF(J9&gt;K9,3,IF(J9&lt;K9,0)))</f>
        <v>1</v>
      </c>
      <c r="S9" s="269">
        <f t="shared" si="0"/>
        <v>1</v>
      </c>
      <c r="T9" s="269">
        <f>COUNTBLANK(B9:M9)/2</f>
        <v>6</v>
      </c>
      <c r="U9" s="2"/>
      <c r="V9" s="271">
        <f>A9</f>
        <v>0</v>
      </c>
      <c r="W9" s="238">
        <f>COUNT(B9:M9)/2</f>
        <v>0</v>
      </c>
      <c r="X9" s="238">
        <f>COUNTIF(N9:S9,3)</f>
        <v>0</v>
      </c>
      <c r="Y9" s="238">
        <f>COUNTIF(N9:S9,1)-T9</f>
        <v>0</v>
      </c>
      <c r="Z9" s="238">
        <f>COUNTIF(N9:S9,0)</f>
        <v>0</v>
      </c>
      <c r="AA9" s="238">
        <f>SUM(D9+F9+B9+J9+L9)</f>
        <v>0</v>
      </c>
      <c r="AB9" s="238">
        <f>SUM(E9+G9+C9+K9+M9)</f>
        <v>0</v>
      </c>
      <c r="AC9" s="233">
        <f>SUM(AA9-AB9)</f>
        <v>0</v>
      </c>
      <c r="AD9" s="236">
        <f>X9*2+Y9+Z9</f>
        <v>0</v>
      </c>
      <c r="AE9" s="403"/>
    </row>
    <row r="10" spans="1:31" ht="15" customHeight="1" hidden="1">
      <c r="A10" s="264"/>
      <c r="B10" s="243"/>
      <c r="C10" s="247"/>
      <c r="D10" s="257"/>
      <c r="E10" s="247"/>
      <c r="F10" s="257"/>
      <c r="G10" s="247"/>
      <c r="H10" s="244"/>
      <c r="I10" s="281"/>
      <c r="J10" s="395"/>
      <c r="K10" s="396"/>
      <c r="L10" s="401"/>
      <c r="M10" s="247"/>
      <c r="N10" s="269">
        <f>IF(F10=G10,1,IF(F10&gt;G10,3,IF(F10&lt;G10,0)))</f>
        <v>1</v>
      </c>
      <c r="O10" s="269">
        <f>IF(H10=I10,1,IF(H10&gt;I10,3,IF(H10&lt;I10,0)))</f>
        <v>1</v>
      </c>
      <c r="P10" s="269">
        <f>IF(I10=J10,1,IF(I10&gt;J10,3,IF(I10&lt;J10,0)))</f>
        <v>1</v>
      </c>
      <c r="Q10" s="269">
        <f>IF(J10=K10,1,IF(J10&gt;K10,3,IF(J10&lt;K10,0)))</f>
        <v>1</v>
      </c>
      <c r="R10" s="269">
        <f>IF(K10=L10,1,IF(K10&gt;L10,3,IF(K10&lt;L10,0)))</f>
        <v>1</v>
      </c>
      <c r="S10" s="269">
        <f t="shared" si="0"/>
        <v>1</v>
      </c>
      <c r="T10" s="269"/>
      <c r="U10" s="2"/>
      <c r="V10" s="271"/>
      <c r="W10" s="238"/>
      <c r="X10" s="238"/>
      <c r="Y10" s="238"/>
      <c r="Z10" s="238"/>
      <c r="AA10" s="238"/>
      <c r="AB10" s="238"/>
      <c r="AC10" s="233"/>
      <c r="AD10" s="236"/>
      <c r="AE10" s="403"/>
    </row>
    <row r="11" spans="1:31" ht="15" customHeight="1" hidden="1">
      <c r="A11" s="264"/>
      <c r="B11" s="243"/>
      <c r="C11" s="247"/>
      <c r="D11" s="257"/>
      <c r="E11" s="247"/>
      <c r="F11" s="257"/>
      <c r="G11" s="247"/>
      <c r="H11" s="257"/>
      <c r="I11" s="247"/>
      <c r="J11" s="404"/>
      <c r="K11" s="405"/>
      <c r="L11" s="257"/>
      <c r="M11" s="247"/>
      <c r="N11" s="269">
        <f>IF(B11=C11,1,IF(B11&gt;C11,3,IF(B11&lt;C11,0)))</f>
        <v>1</v>
      </c>
      <c r="O11" s="269">
        <f>IF(D11=E11,1,IF(D11&gt;E11,3,IF(D11&lt;E11,0)))</f>
        <v>1</v>
      </c>
      <c r="P11" s="269">
        <f>IF(F11=G11,1,IF(F11&gt;G11,3,IF(F11&lt;G11,0)))</f>
        <v>1</v>
      </c>
      <c r="Q11" s="269">
        <f>IF(H11=I11,1,IF(H11&gt;I11,3,IF(H11&lt;I11,0)))</f>
        <v>1</v>
      </c>
      <c r="R11" s="269">
        <f>IF(J11=K11,1,IF(J11&gt;K11,3,IF(J11&lt;K11,0)))</f>
        <v>1</v>
      </c>
      <c r="S11" s="269">
        <f t="shared" si="0"/>
        <v>1</v>
      </c>
      <c r="T11" s="269">
        <f>COUNTBLANK(B11:M11)/2</f>
        <v>6</v>
      </c>
      <c r="U11" s="2"/>
      <c r="V11" s="239">
        <f>A11</f>
        <v>0</v>
      </c>
      <c r="W11" s="238">
        <f>COUNT(B11:M11)/2</f>
        <v>0</v>
      </c>
      <c r="X11" s="238">
        <f>COUNTIF(N11:S11,3)</f>
        <v>0</v>
      </c>
      <c r="Y11" s="238">
        <f>COUNTIF(N11:S11,1)-T11</f>
        <v>0</v>
      </c>
      <c r="Z11" s="238">
        <f>COUNTIF(N11:S11,0)</f>
        <v>0</v>
      </c>
      <c r="AA11" s="238">
        <f>SUM(D11+F11+H11+B11+L11)</f>
        <v>0</v>
      </c>
      <c r="AB11" s="238">
        <f>SUM(E11+G11+I11+C11+M11)</f>
        <v>0</v>
      </c>
      <c r="AC11" s="233">
        <f>SUM(AA11-AB11)</f>
        <v>0</v>
      </c>
      <c r="AD11" s="236">
        <f>X11*2+Y11+Z11</f>
        <v>0</v>
      </c>
      <c r="AE11" s="406"/>
    </row>
    <row r="12" spans="1:31" ht="15" customHeight="1" hidden="1">
      <c r="A12" s="264"/>
      <c r="B12" s="243"/>
      <c r="C12" s="247"/>
      <c r="D12" s="257"/>
      <c r="E12" s="247"/>
      <c r="F12" s="257"/>
      <c r="G12" s="247"/>
      <c r="H12" s="257"/>
      <c r="I12" s="247"/>
      <c r="J12" s="244"/>
      <c r="K12" s="246"/>
      <c r="L12" s="257"/>
      <c r="M12" s="247"/>
      <c r="N12" s="269">
        <f>IF(F12=G12,1,IF(F12&gt;G12,3,IF(F12&lt;G12,0)))</f>
        <v>1</v>
      </c>
      <c r="O12" s="269">
        <f>IF(H12=I12,1,IF(H12&gt;I12,3,IF(H12&lt;I12,0)))</f>
        <v>1</v>
      </c>
      <c r="P12" s="269">
        <f>IF(I12=J12,1,IF(I12&gt;J12,3,IF(I12&lt;J12,0)))</f>
        <v>1</v>
      </c>
      <c r="Q12" s="269">
        <f>IF(J12=K12,1,IF(J12&gt;K12,3,IF(J12&lt;K12,0)))</f>
        <v>1</v>
      </c>
      <c r="R12" s="269">
        <f>IF(K12=L12,1,IF(K12&gt;L12,3,IF(K12&lt;L12,0)))</f>
        <v>1</v>
      </c>
      <c r="S12" s="269">
        <f t="shared" si="0"/>
        <v>1</v>
      </c>
      <c r="T12" s="269"/>
      <c r="U12" s="2"/>
      <c r="V12" s="239"/>
      <c r="W12" s="238"/>
      <c r="X12" s="238"/>
      <c r="Y12" s="238"/>
      <c r="Z12" s="238"/>
      <c r="AA12" s="238"/>
      <c r="AB12" s="238"/>
      <c r="AC12" s="233"/>
      <c r="AD12" s="236"/>
      <c r="AE12" s="406"/>
    </row>
    <row r="13" spans="1:31" ht="15" customHeight="1" hidden="1">
      <c r="A13" s="242"/>
      <c r="B13" s="243"/>
      <c r="C13" s="247"/>
      <c r="D13" s="257"/>
      <c r="E13" s="247"/>
      <c r="F13" s="257"/>
      <c r="G13" s="247"/>
      <c r="H13" s="257"/>
      <c r="I13" s="247"/>
      <c r="J13" s="257"/>
      <c r="K13" s="247"/>
      <c r="L13" s="244"/>
      <c r="M13" s="246"/>
      <c r="N13" s="269">
        <f>IF(B13=C13,1,IF(B13&gt;C13,3,IF(B13&lt;C13,0)))</f>
        <v>1</v>
      </c>
      <c r="O13" s="269">
        <f>IF(D13=E13,1,IF(D13&gt;E13,3,IF(D13&lt;E13,0)))</f>
        <v>1</v>
      </c>
      <c r="P13" s="269">
        <f>IF(F13=G13,1,IF(F13&gt;G13,3,IF(F13&lt;G13,0)))</f>
        <v>1</v>
      </c>
      <c r="Q13" s="269">
        <f>IF(H13=I13,1,IF(H13&gt;I13,3,IF(H13&lt;I13,0)))</f>
        <v>1</v>
      </c>
      <c r="R13" s="269">
        <f>IF(J13=K13,1,IF(J13&gt;K13,3,IF(J13&lt;K13,0)))</f>
        <v>1</v>
      </c>
      <c r="S13" s="269">
        <f t="shared" si="0"/>
        <v>1</v>
      </c>
      <c r="T13" s="269">
        <f>COUNTBLANK(B13:M13)/2</f>
        <v>6</v>
      </c>
      <c r="U13" s="2"/>
      <c r="V13" s="239">
        <f>A13</f>
        <v>0</v>
      </c>
      <c r="W13" s="238">
        <f>COUNT(B13:M13)/2</f>
        <v>0</v>
      </c>
      <c r="X13" s="238">
        <f>COUNTIF(N13:S14,3)</f>
        <v>0</v>
      </c>
      <c r="Y13" s="238">
        <f>COUNTIF(N13:S13,1)-T13</f>
        <v>0</v>
      </c>
      <c r="Z13" s="238">
        <f>COUNTIF(N13:S13,0)</f>
        <v>0</v>
      </c>
      <c r="AA13" s="238">
        <f>SUM(D13+F13+H13+J13+B13)</f>
        <v>0</v>
      </c>
      <c r="AB13" s="238">
        <f>SUM(E13+G13+I13+K13+C13)</f>
        <v>0</v>
      </c>
      <c r="AC13" s="233">
        <f>SUM(AA13-AB13)</f>
        <v>0</v>
      </c>
      <c r="AD13" s="236">
        <f>X13*2+Y13+Z13</f>
        <v>0</v>
      </c>
      <c r="AE13" s="241"/>
    </row>
    <row r="14" spans="1:31" ht="15" customHeight="1" hidden="1" thickBot="1">
      <c r="A14" s="242"/>
      <c r="B14" s="243"/>
      <c r="C14" s="247"/>
      <c r="D14" s="257"/>
      <c r="E14" s="247"/>
      <c r="F14" s="257"/>
      <c r="G14" s="247"/>
      <c r="H14" s="257"/>
      <c r="I14" s="247"/>
      <c r="J14" s="257"/>
      <c r="K14" s="247"/>
      <c r="L14" s="244"/>
      <c r="M14" s="246"/>
      <c r="N14" s="269">
        <f>IF(F14=G14,1,IF(F14&gt;G14,3,IF(F14&lt;G14,0)))</f>
        <v>1</v>
      </c>
      <c r="O14" s="269">
        <f>IF(H14=I14,1,IF(H14&gt;I14,3,IF(H14&lt;I14,0)))</f>
        <v>1</v>
      </c>
      <c r="P14" s="269">
        <f>IF(I14=J14,1,IF(I14&gt;J14,3,IF(I14&lt;J14,0)))</f>
        <v>1</v>
      </c>
      <c r="Q14" s="269">
        <f>IF(J14=K14,1,IF(J14&gt;K14,3,IF(J14&lt;K14,0)))</f>
        <v>1</v>
      </c>
      <c r="R14" s="269">
        <f>IF(K14=L14,1,IF(K14&gt;L14,3,IF(K14&lt;L14,0)))</f>
        <v>1</v>
      </c>
      <c r="S14" s="269">
        <f t="shared" si="0"/>
        <v>1</v>
      </c>
      <c r="T14" s="269"/>
      <c r="U14" s="2"/>
      <c r="V14" s="273"/>
      <c r="W14" s="272"/>
      <c r="X14" s="272"/>
      <c r="Y14" s="272"/>
      <c r="Z14" s="272"/>
      <c r="AA14" s="272"/>
      <c r="AB14" s="272"/>
      <c r="AC14" s="274"/>
      <c r="AD14" s="275"/>
      <c r="AE14" s="241"/>
    </row>
    <row r="15" ht="15.75" thickBot="1"/>
    <row r="16" spans="1:30" ht="17.25" thickBot="1" thickTop="1">
      <c r="A16" s="7" t="s">
        <v>8</v>
      </c>
      <c r="B16" s="250" t="str">
        <f>A17</f>
        <v>VETÉSI "A"</v>
      </c>
      <c r="C16" s="250"/>
      <c r="D16" s="250" t="str">
        <f>A19</f>
        <v>VETÉSI "C"</v>
      </c>
      <c r="E16" s="250"/>
      <c r="F16" s="250" t="str">
        <f>A21</f>
        <v>BIG AJKA</v>
      </c>
      <c r="G16" s="250"/>
      <c r="H16" s="259">
        <f>A23</f>
        <v>0</v>
      </c>
      <c r="I16" s="259"/>
      <c r="J16" s="248">
        <f>A25</f>
        <v>0</v>
      </c>
      <c r="K16" s="249"/>
      <c r="L16" s="250">
        <f>A27</f>
        <v>0</v>
      </c>
      <c r="M16" s="251"/>
      <c r="N16" s="1"/>
      <c r="V16" s="6" t="s">
        <v>8</v>
      </c>
      <c r="W16" s="4" t="s">
        <v>1</v>
      </c>
      <c r="X16" s="4" t="s">
        <v>2</v>
      </c>
      <c r="Y16" s="4" t="s">
        <v>0</v>
      </c>
      <c r="Z16" s="4" t="s">
        <v>3</v>
      </c>
      <c r="AA16" s="4" t="s">
        <v>4</v>
      </c>
      <c r="AB16" s="4" t="s">
        <v>5</v>
      </c>
      <c r="AC16" s="4" t="s">
        <v>68</v>
      </c>
      <c r="AD16" s="5" t="s">
        <v>6</v>
      </c>
    </row>
    <row r="17" spans="1:31" ht="16.5" thickTop="1">
      <c r="A17" s="280" t="s">
        <v>446</v>
      </c>
      <c r="B17" s="266"/>
      <c r="C17" s="267"/>
      <c r="D17" s="260">
        <v>6</v>
      </c>
      <c r="E17" s="258">
        <v>9</v>
      </c>
      <c r="F17" s="260">
        <v>6</v>
      </c>
      <c r="G17" s="258">
        <v>8</v>
      </c>
      <c r="H17" s="260"/>
      <c r="I17" s="258"/>
      <c r="J17" s="260"/>
      <c r="K17" s="276"/>
      <c r="L17" s="260"/>
      <c r="M17" s="278"/>
      <c r="N17" s="269">
        <f>IF(B17=C17,1,IF(B17&gt;C17,3,IF(B17&lt;C17,0)))</f>
        <v>1</v>
      </c>
      <c r="O17" s="269">
        <f>IF(D17=E17,1,IF(D17&gt;E17,3,IF(D17&lt;E17,0)))</f>
        <v>0</v>
      </c>
      <c r="P17" s="269">
        <f>IF(F17=G17,1,IF(F17&gt;G17,3,IF(F17&lt;G17,0)))</f>
        <v>0</v>
      </c>
      <c r="Q17" s="269">
        <f>IF(H17=I17,1,IF(H17&gt;I17,3,IF(H17&lt;I17,0)))</f>
        <v>1</v>
      </c>
      <c r="R17" s="269">
        <f>IF(J17=K17,1,IF(J17&gt;K17,3,IF(J17&lt;K17,0)))</f>
        <v>1</v>
      </c>
      <c r="S17" s="269">
        <f aca="true" t="shared" si="1" ref="S17:S26">IF(L17=M17,1,IF(L17&gt;M17,3,IF(L17&lt;M17,0)))</f>
        <v>1</v>
      </c>
      <c r="T17" s="269">
        <f>COUNTBLANK(B17:M17)/2</f>
        <v>4</v>
      </c>
      <c r="U17" s="2"/>
      <c r="V17" s="239" t="str">
        <f>A17</f>
        <v>VETÉSI "A"</v>
      </c>
      <c r="W17" s="238">
        <f>COUNT(B17:M17)/2</f>
        <v>2</v>
      </c>
      <c r="X17" s="238">
        <f>COUNTIF(N17:S17,3)</f>
        <v>0</v>
      </c>
      <c r="Y17" s="238">
        <f>COUNTIF(N17:S17,1)-T17</f>
        <v>0</v>
      </c>
      <c r="Z17" s="238">
        <f>COUNTIF(N17:S17,0)</f>
        <v>2</v>
      </c>
      <c r="AA17" s="238">
        <f>SUM(D17+F17+H17+J17+L17)</f>
        <v>12</v>
      </c>
      <c r="AB17" s="238">
        <f>SUM(E17+G17+I17+K17+M17)</f>
        <v>17</v>
      </c>
      <c r="AC17" s="233">
        <f>SUM(AA17-AB17)</f>
        <v>-5</v>
      </c>
      <c r="AD17" s="236">
        <f>X17*2+Y17+Z17</f>
        <v>2</v>
      </c>
      <c r="AE17" s="402" t="s">
        <v>11</v>
      </c>
    </row>
    <row r="18" spans="1:31" ht="15.75">
      <c r="A18" s="256"/>
      <c r="B18" s="268"/>
      <c r="C18" s="246"/>
      <c r="D18" s="255"/>
      <c r="E18" s="252"/>
      <c r="F18" s="255"/>
      <c r="G18" s="252"/>
      <c r="H18" s="255"/>
      <c r="I18" s="252"/>
      <c r="J18" s="255"/>
      <c r="K18" s="277"/>
      <c r="L18" s="255"/>
      <c r="M18" s="279"/>
      <c r="N18" s="269">
        <f>IF(F18=G18,1,IF(F18&gt;G18,3,IF(F18&lt;G18,0)))</f>
        <v>1</v>
      </c>
      <c r="O18" s="269">
        <f>IF(H18=I18,1,IF(H18&gt;I18,3,IF(H18&lt;I18,0)))</f>
        <v>1</v>
      </c>
      <c r="P18" s="269">
        <f>IF(I18=J18,1,IF(I18&gt;J18,3,IF(I18&lt;J18,0)))</f>
        <v>1</v>
      </c>
      <c r="Q18" s="269">
        <f>IF(J18=K18,1,IF(J18&gt;K18,3,IF(J18&lt;K18,0)))</f>
        <v>1</v>
      </c>
      <c r="R18" s="269">
        <f>IF(K18=L18,1,IF(K18&gt;L18,3,IF(K18&lt;L18,0)))</f>
        <v>1</v>
      </c>
      <c r="S18" s="269">
        <f t="shared" si="1"/>
        <v>1</v>
      </c>
      <c r="T18" s="269"/>
      <c r="U18" s="2"/>
      <c r="V18" s="239"/>
      <c r="W18" s="238"/>
      <c r="X18" s="238"/>
      <c r="Y18" s="238"/>
      <c r="Z18" s="238"/>
      <c r="AA18" s="238"/>
      <c r="AB18" s="238"/>
      <c r="AC18" s="233"/>
      <c r="AD18" s="236"/>
      <c r="AE18" s="402"/>
    </row>
    <row r="19" spans="1:31" ht="15.75">
      <c r="A19" s="256" t="s">
        <v>412</v>
      </c>
      <c r="B19" s="254">
        <v>9</v>
      </c>
      <c r="C19" s="252">
        <v>6</v>
      </c>
      <c r="D19" s="244"/>
      <c r="E19" s="246"/>
      <c r="F19" s="255">
        <v>5</v>
      </c>
      <c r="G19" s="252">
        <v>8</v>
      </c>
      <c r="H19" s="255"/>
      <c r="I19" s="252"/>
      <c r="J19" s="255"/>
      <c r="K19" s="277"/>
      <c r="L19" s="255"/>
      <c r="M19" s="279"/>
      <c r="N19" s="269">
        <f>IF(B19=C19,1,IF(B19&gt;C19,3,IF(B19&lt;C19,0)))</f>
        <v>3</v>
      </c>
      <c r="O19" s="269">
        <f>IF(D19=E19,1,IF(D19&gt;E19,3,IF(D19&lt;E19,0)))</f>
        <v>1</v>
      </c>
      <c r="P19" s="269">
        <f>IF(F19=G19,1,IF(F19&gt;G19,3,IF(F19&lt;G19,0)))</f>
        <v>0</v>
      </c>
      <c r="Q19" s="269">
        <f>IF(H19=I19,1,IF(H19&gt;I19,3,IF(H19&lt;I19,0)))</f>
        <v>1</v>
      </c>
      <c r="R19" s="269">
        <f>IF(J19=K19,1,IF(J19&gt;K19,3,IF(J19&lt;K19,0)))</f>
        <v>1</v>
      </c>
      <c r="S19" s="269">
        <f t="shared" si="1"/>
        <v>1</v>
      </c>
      <c r="T19" s="269">
        <f>COUNTBLANK(B19:M19)/2</f>
        <v>4</v>
      </c>
      <c r="U19" s="2"/>
      <c r="V19" s="239" t="str">
        <f>A19</f>
        <v>VETÉSI "C"</v>
      </c>
      <c r="W19" s="238">
        <f>COUNT(B19:M19)/2</f>
        <v>2</v>
      </c>
      <c r="X19" s="238">
        <f>COUNTIF(N19:S19,3)</f>
        <v>1</v>
      </c>
      <c r="Y19" s="238">
        <f>COUNTIF(N19:S19,1)-T19</f>
        <v>0</v>
      </c>
      <c r="Z19" s="238">
        <f>COUNTIF(N19:S19,0)</f>
        <v>1</v>
      </c>
      <c r="AA19" s="238">
        <f>SUM(B19+F19+H19+J19+L19)</f>
        <v>14</v>
      </c>
      <c r="AB19" s="238">
        <f>SUM(C19+G19+I19+K19+M19)</f>
        <v>14</v>
      </c>
      <c r="AC19" s="233">
        <f>SUM(AA19-AB19)</f>
        <v>0</v>
      </c>
      <c r="AD19" s="236">
        <f>X19*2+Y19+Z19</f>
        <v>3</v>
      </c>
      <c r="AE19" s="240" t="s">
        <v>10</v>
      </c>
    </row>
    <row r="20" spans="1:31" ht="15.75">
      <c r="A20" s="256"/>
      <c r="B20" s="254"/>
      <c r="C20" s="252"/>
      <c r="D20" s="244"/>
      <c r="E20" s="246"/>
      <c r="F20" s="255"/>
      <c r="G20" s="252"/>
      <c r="H20" s="255"/>
      <c r="I20" s="252"/>
      <c r="J20" s="255"/>
      <c r="K20" s="277"/>
      <c r="L20" s="255"/>
      <c r="M20" s="279"/>
      <c r="N20" s="269">
        <f>IF(F20=G20,1,IF(F20&gt;G20,3,IF(F20&lt;G20,0)))</f>
        <v>1</v>
      </c>
      <c r="O20" s="269">
        <f>IF(H20=I20,1,IF(H20&gt;I20,3,IF(H20&lt;I20,0)))</f>
        <v>1</v>
      </c>
      <c r="P20" s="269">
        <f>IF(I20=J20,1,IF(I20&gt;J20,3,IF(I20&lt;J20,0)))</f>
        <v>1</v>
      </c>
      <c r="Q20" s="269">
        <f>IF(J20=K20,1,IF(J20&gt;K20,3,IF(J20&lt;K20,0)))</f>
        <v>1</v>
      </c>
      <c r="R20" s="269">
        <f>IF(K20=L20,1,IF(K20&gt;L20,3,IF(K20&lt;L20,0)))</f>
        <v>1</v>
      </c>
      <c r="S20" s="269">
        <f t="shared" si="1"/>
        <v>1</v>
      </c>
      <c r="T20" s="269"/>
      <c r="U20" s="2"/>
      <c r="V20" s="239"/>
      <c r="W20" s="238"/>
      <c r="X20" s="238"/>
      <c r="Y20" s="238"/>
      <c r="Z20" s="238"/>
      <c r="AA20" s="238"/>
      <c r="AB20" s="238"/>
      <c r="AC20" s="233"/>
      <c r="AD20" s="236"/>
      <c r="AE20" s="403"/>
    </row>
    <row r="21" spans="1:31" ht="15.75">
      <c r="A21" s="256" t="s">
        <v>439</v>
      </c>
      <c r="B21" s="254">
        <v>8</v>
      </c>
      <c r="C21" s="252">
        <v>6</v>
      </c>
      <c r="D21" s="255">
        <v>8</v>
      </c>
      <c r="E21" s="252">
        <v>6</v>
      </c>
      <c r="F21" s="244"/>
      <c r="G21" s="246"/>
      <c r="H21" s="255"/>
      <c r="I21" s="252"/>
      <c r="J21" s="255"/>
      <c r="K21" s="277"/>
      <c r="L21" s="255"/>
      <c r="M21" s="279"/>
      <c r="N21" s="269">
        <f>IF(B21=C21,1,IF(B21&gt;C21,3,IF(B21&lt;C21,0)))</f>
        <v>3</v>
      </c>
      <c r="O21" s="269">
        <f>IF(D21=E21,1,IF(D21&gt;E21,3,IF(D21&lt;E21,0)))</f>
        <v>3</v>
      </c>
      <c r="P21" s="269">
        <f>IF(F21=G21,1,IF(F21&gt;G21,3,IF(F21&lt;G21,0)))</f>
        <v>1</v>
      </c>
      <c r="Q21" s="269">
        <f>IF(H21=I21,1,IF(H21&gt;I21,3,IF(H21&lt;I21,0)))</f>
        <v>1</v>
      </c>
      <c r="R21" s="269">
        <f>IF(J21=K21,1,IF(J21&gt;K21,3,IF(J21&lt;K21,0)))</f>
        <v>1</v>
      </c>
      <c r="S21" s="269">
        <f t="shared" si="1"/>
        <v>1</v>
      </c>
      <c r="T21" s="269">
        <f>COUNTBLANK(B21:M21)/2</f>
        <v>4</v>
      </c>
      <c r="U21" s="2"/>
      <c r="V21" s="239" t="str">
        <f>A21</f>
        <v>BIG AJKA</v>
      </c>
      <c r="W21" s="238">
        <f>COUNT(B21:M21)/2</f>
        <v>2</v>
      </c>
      <c r="X21" s="238">
        <f>COUNTIF(N21:S21,3)</f>
        <v>2</v>
      </c>
      <c r="Y21" s="238">
        <f>COUNTIF(N21:S21,1)-T21</f>
        <v>0</v>
      </c>
      <c r="Z21" s="238">
        <f>COUNTIF(N21:S21,0)</f>
        <v>0</v>
      </c>
      <c r="AA21" s="238">
        <f>SUM(D21+B21+H21+J21+L21)</f>
        <v>16</v>
      </c>
      <c r="AB21" s="238">
        <f>SUM(E21+C21+I21+K21+M21)</f>
        <v>12</v>
      </c>
      <c r="AC21" s="233">
        <f>SUM(AA21-AB21)</f>
        <v>4</v>
      </c>
      <c r="AD21" s="236">
        <f>X21*2+Y21+Z21</f>
        <v>4</v>
      </c>
      <c r="AE21" s="402" t="s">
        <v>9</v>
      </c>
    </row>
    <row r="22" spans="1:31" ht="15.75">
      <c r="A22" s="256"/>
      <c r="B22" s="254"/>
      <c r="C22" s="252"/>
      <c r="D22" s="255"/>
      <c r="E22" s="252"/>
      <c r="F22" s="244"/>
      <c r="G22" s="246"/>
      <c r="H22" s="255"/>
      <c r="I22" s="252"/>
      <c r="J22" s="255"/>
      <c r="K22" s="277"/>
      <c r="L22" s="255"/>
      <c r="M22" s="279"/>
      <c r="N22" s="269">
        <f>IF(F22=G22,1,IF(F22&gt;G22,3,IF(F22&lt;G22,0)))</f>
        <v>1</v>
      </c>
      <c r="O22" s="269">
        <f>IF(H22=I22,1,IF(H22&gt;I22,3,IF(H22&lt;I22,0)))</f>
        <v>1</v>
      </c>
      <c r="P22" s="269">
        <f>IF(I22=J22,1,IF(I22&gt;J22,3,IF(I22&lt;J22,0)))</f>
        <v>1</v>
      </c>
      <c r="Q22" s="269">
        <f>IF(J22=K22,1,IF(J22&gt;K22,3,IF(J22&lt;K22,0)))</f>
        <v>1</v>
      </c>
      <c r="R22" s="269">
        <f>IF(K22=L22,1,IF(K22&gt;L22,3,IF(K22&lt;L22,0)))</f>
        <v>1</v>
      </c>
      <c r="S22" s="269">
        <f t="shared" si="1"/>
        <v>1</v>
      </c>
      <c r="T22" s="269"/>
      <c r="U22" s="2"/>
      <c r="V22" s="239"/>
      <c r="W22" s="238"/>
      <c r="X22" s="238"/>
      <c r="Y22" s="238"/>
      <c r="Z22" s="238"/>
      <c r="AA22" s="238"/>
      <c r="AB22" s="238"/>
      <c r="AC22" s="233"/>
      <c r="AD22" s="236"/>
      <c r="AE22" s="402"/>
    </row>
    <row r="23" spans="1:31" ht="15.75" hidden="1">
      <c r="A23" s="256"/>
      <c r="B23" s="254"/>
      <c r="C23" s="252"/>
      <c r="D23" s="255"/>
      <c r="E23" s="252"/>
      <c r="F23" s="255"/>
      <c r="G23" s="252"/>
      <c r="H23" s="244"/>
      <c r="I23" s="246"/>
      <c r="J23" s="255"/>
      <c r="K23" s="277"/>
      <c r="L23" s="255"/>
      <c r="M23" s="279"/>
      <c r="N23" s="269">
        <f>IF(B23=C23,1,IF(B23&gt;C23,3,IF(B23&lt;C23,0)))</f>
        <v>1</v>
      </c>
      <c r="O23" s="269">
        <f>IF(D23=E23,1,IF(D23&gt;E23,3,IF(D23&lt;E23,0)))</f>
        <v>1</v>
      </c>
      <c r="P23" s="269">
        <f>IF(F23=G23,1,IF(F23&gt;G23,3,IF(F23&lt;G23,0)))</f>
        <v>1</v>
      </c>
      <c r="Q23" s="269">
        <f>IF(H23=I23,1,IF(H23&gt;I23,3,IF(H23&lt;I23,0)))</f>
        <v>1</v>
      </c>
      <c r="R23" s="269">
        <f>IF(J23=K23,1,IF(J23&gt;K23,3,IF(J23&lt;K23,0)))</f>
        <v>1</v>
      </c>
      <c r="S23" s="269">
        <f t="shared" si="1"/>
        <v>1</v>
      </c>
      <c r="T23" s="269">
        <f>COUNTBLANK(B23:M23)/2</f>
        <v>6</v>
      </c>
      <c r="U23" s="2"/>
      <c r="V23" s="407">
        <f>A23</f>
        <v>0</v>
      </c>
      <c r="W23" s="238">
        <f>COUNT(B23:M23)/2</f>
        <v>0</v>
      </c>
      <c r="X23" s="238">
        <f>COUNTIF(N23:S23,3)</f>
        <v>0</v>
      </c>
      <c r="Y23" s="238">
        <f>COUNTIF(N23:S23,1)-T23</f>
        <v>0</v>
      </c>
      <c r="Z23" s="238">
        <f>COUNTIF(N23:S23,0)</f>
        <v>0</v>
      </c>
      <c r="AA23" s="238">
        <f>SUM(D23+F23+B23+J23+L23)</f>
        <v>0</v>
      </c>
      <c r="AB23" s="238">
        <f>SUM(E23+G23+C23+K23+M23)</f>
        <v>0</v>
      </c>
      <c r="AC23" s="233">
        <f>SUM(AA23-AB23)</f>
        <v>0</v>
      </c>
      <c r="AD23" s="236">
        <f>X23*2+Y23+Z23</f>
        <v>0</v>
      </c>
      <c r="AE23" s="403"/>
    </row>
    <row r="24" spans="1:31" ht="15.75" hidden="1">
      <c r="A24" s="256"/>
      <c r="B24" s="254"/>
      <c r="C24" s="252"/>
      <c r="D24" s="255"/>
      <c r="E24" s="252"/>
      <c r="F24" s="255"/>
      <c r="G24" s="252"/>
      <c r="H24" s="244"/>
      <c r="I24" s="246"/>
      <c r="J24" s="255"/>
      <c r="K24" s="277"/>
      <c r="L24" s="255"/>
      <c r="M24" s="279"/>
      <c r="N24" s="269">
        <f>IF(F24=G24,1,IF(F24&gt;G24,3,IF(F24&lt;G24,0)))</f>
        <v>1</v>
      </c>
      <c r="O24" s="269">
        <f>IF(H24=I24,1,IF(H24&gt;I24,3,IF(H24&lt;I24,0)))</f>
        <v>1</v>
      </c>
      <c r="P24" s="269">
        <f>IF(I24=J24,1,IF(I24&gt;J24,3,IF(I24&lt;J24,0)))</f>
        <v>1</v>
      </c>
      <c r="Q24" s="269">
        <f>IF(J24=K24,1,IF(J24&gt;K24,3,IF(J24&lt;K24,0)))</f>
        <v>1</v>
      </c>
      <c r="R24" s="269">
        <f>IF(K24=L24,1,IF(K24&gt;L24,3,IF(K24&lt;L24,0)))</f>
        <v>1</v>
      </c>
      <c r="S24" s="269">
        <f t="shared" si="1"/>
        <v>1</v>
      </c>
      <c r="T24" s="269"/>
      <c r="U24" s="2"/>
      <c r="V24" s="407"/>
      <c r="W24" s="238"/>
      <c r="X24" s="238"/>
      <c r="Y24" s="238"/>
      <c r="Z24" s="238"/>
      <c r="AA24" s="238"/>
      <c r="AB24" s="238"/>
      <c r="AC24" s="233"/>
      <c r="AD24" s="236"/>
      <c r="AE24" s="403"/>
    </row>
    <row r="25" spans="1:31" ht="15.75" customHeight="1" hidden="1">
      <c r="A25" s="253"/>
      <c r="B25" s="254"/>
      <c r="C25" s="252"/>
      <c r="D25" s="255"/>
      <c r="E25" s="252"/>
      <c r="F25" s="255"/>
      <c r="G25" s="252"/>
      <c r="H25" s="255"/>
      <c r="I25" s="252"/>
      <c r="J25" s="244"/>
      <c r="K25" s="281"/>
      <c r="L25" s="255"/>
      <c r="M25" s="279"/>
      <c r="N25" s="269">
        <f>IF(B25=C25,1,IF(B25&gt;C25,3,IF(B25&lt;C25,0)))</f>
        <v>1</v>
      </c>
      <c r="O25" s="269">
        <f>IF(D25=E25,1,IF(D25&gt;E25,3,IF(D25&lt;E25,0)))</f>
        <v>1</v>
      </c>
      <c r="P25" s="269">
        <f>IF(F25=G25,1,IF(F25&gt;G25,3,IF(F25&lt;G25,0)))</f>
        <v>1</v>
      </c>
      <c r="Q25" s="269">
        <f>IF(H25=I25,1,IF(H25&gt;I25,3,IF(H25&lt;I25,0)))</f>
        <v>1</v>
      </c>
      <c r="R25" s="269">
        <f>IF(J25=K25,1,IF(J25&gt;K25,3,IF(J25&lt;K25,0)))</f>
        <v>1</v>
      </c>
      <c r="S25" s="269">
        <f t="shared" si="1"/>
        <v>1</v>
      </c>
      <c r="T25" s="269">
        <f>COUNTBLANK(B25:M25)/2</f>
        <v>6</v>
      </c>
      <c r="U25" s="2"/>
      <c r="V25" s="239">
        <f>A25</f>
        <v>0</v>
      </c>
      <c r="W25" s="238">
        <f>COUNT(B25:M25)/2</f>
        <v>0</v>
      </c>
      <c r="X25" s="238">
        <f>COUNTIF(N25:S25,3)</f>
        <v>0</v>
      </c>
      <c r="Y25" s="238">
        <f>COUNTIF(N25:S25,1)-T25</f>
        <v>0</v>
      </c>
      <c r="Z25" s="238">
        <f>COUNTIF(N25:S25,0)</f>
        <v>0</v>
      </c>
      <c r="AA25" s="238">
        <f>SUM(D25+F25+H25+B25+L25)</f>
        <v>0</v>
      </c>
      <c r="AB25" s="238">
        <f>SUM(E25+G25+I25+C25+M25)</f>
        <v>0</v>
      </c>
      <c r="AC25" s="233">
        <f>SUM(AA25-AB25)</f>
        <v>0</v>
      </c>
      <c r="AD25" s="236">
        <f>X25*2+Y25+Z25</f>
        <v>0</v>
      </c>
      <c r="AE25" s="402"/>
    </row>
    <row r="26" spans="1:31" ht="15.75" customHeight="1" hidden="1">
      <c r="A26" s="253"/>
      <c r="B26" s="254"/>
      <c r="C26" s="252"/>
      <c r="D26" s="255"/>
      <c r="E26" s="252"/>
      <c r="F26" s="255"/>
      <c r="G26" s="252"/>
      <c r="H26" s="255"/>
      <c r="I26" s="252"/>
      <c r="J26" s="244"/>
      <c r="K26" s="281"/>
      <c r="L26" s="255"/>
      <c r="M26" s="279"/>
      <c r="N26" s="269">
        <f>IF(F26=G26,1,IF(F26&gt;G26,3,IF(F26&lt;G26,0)))</f>
        <v>1</v>
      </c>
      <c r="O26" s="269">
        <f>IF(H26=I26,1,IF(H26&gt;I26,3,IF(H26&lt;I26,0)))</f>
        <v>1</v>
      </c>
      <c r="P26" s="269">
        <f>IF(I26=J26,1,IF(I26&gt;J26,3,IF(I26&lt;J26,0)))</f>
        <v>1</v>
      </c>
      <c r="Q26" s="269">
        <f>IF(J26=K26,1,IF(J26&gt;K26,3,IF(J26&lt;K26,0)))</f>
        <v>1</v>
      </c>
      <c r="R26" s="269">
        <f>IF(K26=L26,1,IF(K26&gt;L26,3,IF(K26&lt;L26,0)))</f>
        <v>1</v>
      </c>
      <c r="S26" s="269">
        <f t="shared" si="1"/>
        <v>1</v>
      </c>
      <c r="T26" s="269"/>
      <c r="U26" s="2"/>
      <c r="V26" s="239"/>
      <c r="W26" s="238"/>
      <c r="X26" s="238"/>
      <c r="Y26" s="238"/>
      <c r="Z26" s="238"/>
      <c r="AA26" s="238"/>
      <c r="AB26" s="238"/>
      <c r="AC26" s="233"/>
      <c r="AD26" s="236"/>
      <c r="AE26" s="402"/>
    </row>
    <row r="27" spans="1:31" ht="15" customHeight="1" hidden="1">
      <c r="A27" s="253"/>
      <c r="B27" s="254"/>
      <c r="C27" s="252"/>
      <c r="D27" s="255"/>
      <c r="E27" s="252"/>
      <c r="F27" s="255"/>
      <c r="G27" s="252"/>
      <c r="H27" s="255"/>
      <c r="I27" s="252"/>
      <c r="J27" s="255"/>
      <c r="K27" s="252"/>
      <c r="L27" s="244"/>
      <c r="M27" s="245"/>
      <c r="N27" s="269">
        <f>IF(B27=C27,1,IF(B27&gt;C27,3,IF(B27&lt;C27,0)))</f>
        <v>1</v>
      </c>
      <c r="O27" s="269">
        <f>IF(D27=E27,1,IF(D27&gt;E27,3,IF(D27&lt;E27,0)))</f>
        <v>1</v>
      </c>
      <c r="P27" s="269">
        <f>IF(F27=G27,1,IF(F27&gt;G27,3,IF(F27&lt;G27,0)))</f>
        <v>1</v>
      </c>
      <c r="Q27" s="269">
        <f>IF(H27=I27,1,IF(H27&gt;I27,3,IF(H27&lt;I27,0)))</f>
        <v>1</v>
      </c>
      <c r="R27" s="269">
        <f>IF(J27=K27,1,IF(J27&gt;K27,3,IF(J27&lt;K27,0)))</f>
        <v>1</v>
      </c>
      <c r="S27" s="269">
        <f>IF(L27=M27,1,IF(L27&gt;M27,3,IF(L27&lt;M27,0)))</f>
        <v>1</v>
      </c>
      <c r="T27" s="269">
        <f>COUNTBLANK(B27:M27)/2</f>
        <v>6</v>
      </c>
      <c r="V27" s="239">
        <f>A27</f>
        <v>0</v>
      </c>
      <c r="W27" s="238">
        <f>COUNT(B27:M27)/2</f>
        <v>0</v>
      </c>
      <c r="X27" s="238">
        <f>COUNTIF(N27:S27,3)</f>
        <v>0</v>
      </c>
      <c r="Y27" s="238">
        <f>COUNTIF(N27:S27,1)-T27</f>
        <v>0</v>
      </c>
      <c r="Z27" s="238">
        <f>COUNTIF(N27:S27,0)</f>
        <v>0</v>
      </c>
      <c r="AA27" s="238">
        <f>SUM(D27+F27+H27+J27+B27)</f>
        <v>0</v>
      </c>
      <c r="AB27" s="238">
        <f>SUM(E27+G27+I27+K27+C27)</f>
        <v>0</v>
      </c>
      <c r="AC27" s="233">
        <f>SUM(AA27-AB27)</f>
        <v>0</v>
      </c>
      <c r="AD27" s="236">
        <f>X27*2+Y27+Z27</f>
        <v>0</v>
      </c>
      <c r="AE27" s="240"/>
    </row>
    <row r="28" spans="1:31" ht="15" customHeight="1" hidden="1">
      <c r="A28" s="253"/>
      <c r="B28" s="254"/>
      <c r="C28" s="252"/>
      <c r="D28" s="255"/>
      <c r="E28" s="252"/>
      <c r="F28" s="255"/>
      <c r="G28" s="252"/>
      <c r="H28" s="255"/>
      <c r="I28" s="252"/>
      <c r="J28" s="255"/>
      <c r="K28" s="252"/>
      <c r="L28" s="244"/>
      <c r="M28" s="245"/>
      <c r="N28" s="269">
        <f>IF(F28=G28,1,IF(F28&gt;G28,3,IF(F28&lt;G28,0)))</f>
        <v>1</v>
      </c>
      <c r="O28" s="269">
        <f>IF(H28=I28,1,IF(H28&gt;I28,3,IF(H28&lt;I28,0)))</f>
        <v>1</v>
      </c>
      <c r="P28" s="269">
        <f>IF(I28=J28,1,IF(I28&gt;J28,3,IF(I28&lt;J28,0)))</f>
        <v>1</v>
      </c>
      <c r="Q28" s="269">
        <f>IF(J28=K28,1,IF(J28&gt;K28,3,IF(J28&lt;K28,0)))</f>
        <v>1</v>
      </c>
      <c r="R28" s="269">
        <f>IF(K28=L28,1,IF(K28&gt;L28,3,IF(K28&lt;L28,0)))</f>
        <v>1</v>
      </c>
      <c r="S28" s="269">
        <f>IF(L28=M28,1,IF(L28&gt;M28,3,IF(L28&lt;M28,0)))</f>
        <v>1</v>
      </c>
      <c r="T28" s="269"/>
      <c r="V28" s="239"/>
      <c r="W28" s="238"/>
      <c r="X28" s="238"/>
      <c r="Y28" s="238"/>
      <c r="Z28" s="238"/>
      <c r="AA28" s="238"/>
      <c r="AB28" s="238"/>
      <c r="AC28" s="233"/>
      <c r="AD28" s="236"/>
      <c r="AE28" s="240"/>
    </row>
  </sheetData>
  <sheetProtection/>
  <mergeCells count="360">
    <mergeCell ref="S27:S28"/>
    <mergeCell ref="T27:T28"/>
    <mergeCell ref="AD27:AD28"/>
    <mergeCell ref="AE27:AE28"/>
    <mergeCell ref="X27:X28"/>
    <mergeCell ref="Y27:Y28"/>
    <mergeCell ref="Z27:Z28"/>
    <mergeCell ref="AA27:AA28"/>
    <mergeCell ref="AB27:AB28"/>
    <mergeCell ref="AC27:AC28"/>
    <mergeCell ref="V27:V28"/>
    <mergeCell ref="W27:W28"/>
    <mergeCell ref="J27:J28"/>
    <mergeCell ref="K27:K28"/>
    <mergeCell ref="L27:M28"/>
    <mergeCell ref="N27:N28"/>
    <mergeCell ref="O27:O28"/>
    <mergeCell ref="P27:P28"/>
    <mergeCell ref="Q27:Q28"/>
    <mergeCell ref="R27:R28"/>
    <mergeCell ref="AE25:AE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R25:R26"/>
    <mergeCell ref="S25:S26"/>
    <mergeCell ref="T25:T26"/>
    <mergeCell ref="V25:V26"/>
    <mergeCell ref="I25:I26"/>
    <mergeCell ref="J25:K26"/>
    <mergeCell ref="P25:P26"/>
    <mergeCell ref="Q25:Q26"/>
    <mergeCell ref="AC25:AC26"/>
    <mergeCell ref="AD25:AD26"/>
    <mergeCell ref="W25:W26"/>
    <mergeCell ref="X25:X26"/>
    <mergeCell ref="Y25:Y26"/>
    <mergeCell ref="Z25:Z26"/>
    <mergeCell ref="AA25:AA26"/>
    <mergeCell ref="AB25:AB26"/>
    <mergeCell ref="A25:A26"/>
    <mergeCell ref="B25:B26"/>
    <mergeCell ref="C25:C26"/>
    <mergeCell ref="D25:D26"/>
    <mergeCell ref="E25:E26"/>
    <mergeCell ref="F25:F26"/>
    <mergeCell ref="G25:G26"/>
    <mergeCell ref="H25:H26"/>
    <mergeCell ref="L25:L26"/>
    <mergeCell ref="M25:M26"/>
    <mergeCell ref="N25:N26"/>
    <mergeCell ref="O25:O26"/>
    <mergeCell ref="AB23:AB24"/>
    <mergeCell ref="AC23:AC24"/>
    <mergeCell ref="O23:O24"/>
    <mergeCell ref="P23:P24"/>
    <mergeCell ref="Q23:Q24"/>
    <mergeCell ref="R23:R24"/>
    <mergeCell ref="AD23:AD24"/>
    <mergeCell ref="AE23:AE24"/>
    <mergeCell ref="S23:S24"/>
    <mergeCell ref="T23:T24"/>
    <mergeCell ref="V23:V24"/>
    <mergeCell ref="W23:W24"/>
    <mergeCell ref="X23:X24"/>
    <mergeCell ref="Y23:Y24"/>
    <mergeCell ref="Z23:Z24"/>
    <mergeCell ref="AA23:AA24"/>
    <mergeCell ref="F23:F24"/>
    <mergeCell ref="G23:G24"/>
    <mergeCell ref="H23:I24"/>
    <mergeCell ref="J23:J24"/>
    <mergeCell ref="K23:K24"/>
    <mergeCell ref="L23:L24"/>
    <mergeCell ref="M23:M24"/>
    <mergeCell ref="N23:N24"/>
    <mergeCell ref="Y21:Y22"/>
    <mergeCell ref="Z21:Z22"/>
    <mergeCell ref="W21:W22"/>
    <mergeCell ref="X21:X22"/>
    <mergeCell ref="R21:R22"/>
    <mergeCell ref="S21:S22"/>
    <mergeCell ref="T21:T22"/>
    <mergeCell ref="V21:V22"/>
    <mergeCell ref="AA21:AA22"/>
    <mergeCell ref="AB21:AB22"/>
    <mergeCell ref="AC21:AC22"/>
    <mergeCell ref="AD21:AD22"/>
    <mergeCell ref="N21:N22"/>
    <mergeCell ref="O21:O22"/>
    <mergeCell ref="AE21:AE22"/>
    <mergeCell ref="A23:A24"/>
    <mergeCell ref="B23:B24"/>
    <mergeCell ref="C23:C24"/>
    <mergeCell ref="D23:D24"/>
    <mergeCell ref="E23:E24"/>
    <mergeCell ref="P21:P22"/>
    <mergeCell ref="Q21:Q22"/>
    <mergeCell ref="J21:J22"/>
    <mergeCell ref="K21:K22"/>
    <mergeCell ref="L21:L22"/>
    <mergeCell ref="M21:M22"/>
    <mergeCell ref="E21:E22"/>
    <mergeCell ref="F21:G22"/>
    <mergeCell ref="H21:H22"/>
    <mergeCell ref="I21:I22"/>
    <mergeCell ref="A21:A22"/>
    <mergeCell ref="B21:B22"/>
    <mergeCell ref="C21:C22"/>
    <mergeCell ref="D21:D22"/>
    <mergeCell ref="Z19:Z20"/>
    <mergeCell ref="AA19:AA20"/>
    <mergeCell ref="X19:X20"/>
    <mergeCell ref="Y19:Y20"/>
    <mergeCell ref="K19:K20"/>
    <mergeCell ref="L19:L20"/>
    <mergeCell ref="AD19:AD20"/>
    <mergeCell ref="AE19:AE20"/>
    <mergeCell ref="AB19:AB20"/>
    <mergeCell ref="AC19:AC20"/>
    <mergeCell ref="Q19:Q20"/>
    <mergeCell ref="R19:R20"/>
    <mergeCell ref="S19:S20"/>
    <mergeCell ref="T19:T20"/>
    <mergeCell ref="V19:V20"/>
    <mergeCell ref="W19:W20"/>
    <mergeCell ref="M19:M20"/>
    <mergeCell ref="N19:N20"/>
    <mergeCell ref="O19:O20"/>
    <mergeCell ref="P19:P20"/>
    <mergeCell ref="AE17:AE18"/>
    <mergeCell ref="A19:A20"/>
    <mergeCell ref="B19:B20"/>
    <mergeCell ref="C19:C20"/>
    <mergeCell ref="D19:E20"/>
    <mergeCell ref="F19:F20"/>
    <mergeCell ref="G19:G20"/>
    <mergeCell ref="H19:H20"/>
    <mergeCell ref="I19:I20"/>
    <mergeCell ref="J19:J20"/>
    <mergeCell ref="AA17:AA18"/>
    <mergeCell ref="AB17:AB18"/>
    <mergeCell ref="R17:R18"/>
    <mergeCell ref="S17:S18"/>
    <mergeCell ref="T17:T18"/>
    <mergeCell ref="V17:V18"/>
    <mergeCell ref="L17:L18"/>
    <mergeCell ref="M17:M18"/>
    <mergeCell ref="N17:N18"/>
    <mergeCell ref="O17:O18"/>
    <mergeCell ref="AC17:AC18"/>
    <mergeCell ref="AD17:AD18"/>
    <mergeCell ref="W17:W18"/>
    <mergeCell ref="X17:X18"/>
    <mergeCell ref="Y17:Y18"/>
    <mergeCell ref="Z17:Z18"/>
    <mergeCell ref="A17:A18"/>
    <mergeCell ref="B17:C18"/>
    <mergeCell ref="D17:D18"/>
    <mergeCell ref="E17:E18"/>
    <mergeCell ref="F17:F18"/>
    <mergeCell ref="G17:G18"/>
    <mergeCell ref="H17:H18"/>
    <mergeCell ref="I17:I18"/>
    <mergeCell ref="S13:S14"/>
    <mergeCell ref="T13:T14"/>
    <mergeCell ref="V13:V14"/>
    <mergeCell ref="W13:W14"/>
    <mergeCell ref="J17:J18"/>
    <mergeCell ref="K17:K18"/>
    <mergeCell ref="P17:P18"/>
    <mergeCell ref="Q17:Q18"/>
    <mergeCell ref="B16:C16"/>
    <mergeCell ref="D16:E16"/>
    <mergeCell ref="F16:G16"/>
    <mergeCell ref="H16:I16"/>
    <mergeCell ref="AD13:AD14"/>
    <mergeCell ref="AE13:AE14"/>
    <mergeCell ref="X13:X14"/>
    <mergeCell ref="Y13:Y14"/>
    <mergeCell ref="Z13:Z14"/>
    <mergeCell ref="AA13:AA14"/>
    <mergeCell ref="AB13:AB14"/>
    <mergeCell ref="AC13:AC14"/>
    <mergeCell ref="O13:O14"/>
    <mergeCell ref="P13:P14"/>
    <mergeCell ref="J16:K16"/>
    <mergeCell ref="L16:M16"/>
    <mergeCell ref="Q13:Q14"/>
    <mergeCell ref="R13:R14"/>
    <mergeCell ref="L13:M14"/>
    <mergeCell ref="N13:N14"/>
    <mergeCell ref="F13:F14"/>
    <mergeCell ref="G13:G14"/>
    <mergeCell ref="H13:H14"/>
    <mergeCell ref="I13:I14"/>
    <mergeCell ref="J13:J14"/>
    <mergeCell ref="K13:K14"/>
    <mergeCell ref="AA11:AA12"/>
    <mergeCell ref="AB11:AB12"/>
    <mergeCell ref="AC11:AC12"/>
    <mergeCell ref="AD11:AD12"/>
    <mergeCell ref="AE11:AE12"/>
    <mergeCell ref="A13:A14"/>
    <mergeCell ref="B13:B14"/>
    <mergeCell ref="C13:C14"/>
    <mergeCell ref="D13:D14"/>
    <mergeCell ref="E13:E14"/>
    <mergeCell ref="T11:T12"/>
    <mergeCell ref="V11:V12"/>
    <mergeCell ref="W11:W12"/>
    <mergeCell ref="X11:X12"/>
    <mergeCell ref="Y11:Y12"/>
    <mergeCell ref="Z11:Z12"/>
    <mergeCell ref="N11:N12"/>
    <mergeCell ref="O11:O12"/>
    <mergeCell ref="P11:P12"/>
    <mergeCell ref="Q11:Q12"/>
    <mergeCell ref="R11:R12"/>
    <mergeCell ref="S11:S12"/>
    <mergeCell ref="S9:S10"/>
    <mergeCell ref="T9:T10"/>
    <mergeCell ref="O9:O10"/>
    <mergeCell ref="P9:P10"/>
    <mergeCell ref="Q9:Q10"/>
    <mergeCell ref="R9:R10"/>
    <mergeCell ref="E11:E12"/>
    <mergeCell ref="F11:F12"/>
    <mergeCell ref="M9:M10"/>
    <mergeCell ref="N9:N10"/>
    <mergeCell ref="L11:L12"/>
    <mergeCell ref="M11:M12"/>
    <mergeCell ref="G11:G12"/>
    <mergeCell ref="H11:H12"/>
    <mergeCell ref="I11:I12"/>
    <mergeCell ref="J11:K12"/>
    <mergeCell ref="A11:A12"/>
    <mergeCell ref="B11:B12"/>
    <mergeCell ref="C11:C12"/>
    <mergeCell ref="D11:D12"/>
    <mergeCell ref="AD9:AD10"/>
    <mergeCell ref="AE9:AE10"/>
    <mergeCell ref="X9:X10"/>
    <mergeCell ref="Y9:Y10"/>
    <mergeCell ref="Z9:Z10"/>
    <mergeCell ref="AA9:AA10"/>
    <mergeCell ref="AB9:AB10"/>
    <mergeCell ref="AC9:AC10"/>
    <mergeCell ref="F9:F10"/>
    <mergeCell ref="G9:G10"/>
    <mergeCell ref="H9:I10"/>
    <mergeCell ref="J9:J10"/>
    <mergeCell ref="K9:K10"/>
    <mergeCell ref="L9:L10"/>
    <mergeCell ref="V9:V10"/>
    <mergeCell ref="W9:W10"/>
    <mergeCell ref="AA7:AA8"/>
    <mergeCell ref="AB7:AB8"/>
    <mergeCell ref="W7:W8"/>
    <mergeCell ref="X7:X8"/>
    <mergeCell ref="Y7:Y8"/>
    <mergeCell ref="Z7:Z8"/>
    <mergeCell ref="AC7:AC8"/>
    <mergeCell ref="AD7:AD8"/>
    <mergeCell ref="AE7:AE8"/>
    <mergeCell ref="A9:A10"/>
    <mergeCell ref="B9:B10"/>
    <mergeCell ref="C9:C10"/>
    <mergeCell ref="D9:D10"/>
    <mergeCell ref="E9:E10"/>
    <mergeCell ref="T7:T8"/>
    <mergeCell ref="V7:V8"/>
    <mergeCell ref="N7:N8"/>
    <mergeCell ref="O7:O8"/>
    <mergeCell ref="R7:R8"/>
    <mergeCell ref="S7:S8"/>
    <mergeCell ref="H7:H8"/>
    <mergeCell ref="I7:I8"/>
    <mergeCell ref="J7:J8"/>
    <mergeCell ref="K7:K8"/>
    <mergeCell ref="L7:L8"/>
    <mergeCell ref="M7:M8"/>
    <mergeCell ref="S5:S6"/>
    <mergeCell ref="T5:T6"/>
    <mergeCell ref="O5:O6"/>
    <mergeCell ref="P5:P6"/>
    <mergeCell ref="Q5:Q6"/>
    <mergeCell ref="R5:R6"/>
    <mergeCell ref="P7:P8"/>
    <mergeCell ref="Q7:Q8"/>
    <mergeCell ref="V5:V6"/>
    <mergeCell ref="W5:W6"/>
    <mergeCell ref="A7:A8"/>
    <mergeCell ref="B7:B8"/>
    <mergeCell ref="C7:C8"/>
    <mergeCell ref="D7:D8"/>
    <mergeCell ref="E7:E8"/>
    <mergeCell ref="F7:G8"/>
    <mergeCell ref="M5:M6"/>
    <mergeCell ref="N5:N6"/>
    <mergeCell ref="AD5:AD6"/>
    <mergeCell ref="AE5:AE6"/>
    <mergeCell ref="X5:X6"/>
    <mergeCell ref="Y5:Y6"/>
    <mergeCell ref="Z5:Z6"/>
    <mergeCell ref="AA5:AA6"/>
    <mergeCell ref="AB5:AB6"/>
    <mergeCell ref="AC5:AC6"/>
    <mergeCell ref="W3:W4"/>
    <mergeCell ref="X3:X4"/>
    <mergeCell ref="Y3:Y4"/>
    <mergeCell ref="Z3:Z4"/>
    <mergeCell ref="G5:G6"/>
    <mergeCell ref="H5:H6"/>
    <mergeCell ref="I5:I6"/>
    <mergeCell ref="J5:J6"/>
    <mergeCell ref="K5:K6"/>
    <mergeCell ref="L5:L6"/>
    <mergeCell ref="AC3:AC4"/>
    <mergeCell ref="AD3:AD4"/>
    <mergeCell ref="AE3:AE4"/>
    <mergeCell ref="A5:A6"/>
    <mergeCell ref="B5:B6"/>
    <mergeCell ref="C5:C6"/>
    <mergeCell ref="D5:E6"/>
    <mergeCell ref="F5:F6"/>
    <mergeCell ref="AA3:AA4"/>
    <mergeCell ref="AB3:AB4"/>
    <mergeCell ref="T3:T4"/>
    <mergeCell ref="V3:V4"/>
    <mergeCell ref="R3:R4"/>
    <mergeCell ref="S3:S4"/>
    <mergeCell ref="L3:L4"/>
    <mergeCell ref="M3:M4"/>
    <mergeCell ref="N3:N4"/>
    <mergeCell ref="O3:O4"/>
    <mergeCell ref="F3:F4"/>
    <mergeCell ref="G3:G4"/>
    <mergeCell ref="P3:P4"/>
    <mergeCell ref="Q3:Q4"/>
    <mergeCell ref="A3:A4"/>
    <mergeCell ref="B3:C4"/>
    <mergeCell ref="D3:D4"/>
    <mergeCell ref="E3:E4"/>
    <mergeCell ref="J2:K2"/>
    <mergeCell ref="L2:M2"/>
    <mergeCell ref="J3:J4"/>
    <mergeCell ref="K3:K4"/>
    <mergeCell ref="B2:C2"/>
    <mergeCell ref="D2:E2"/>
    <mergeCell ref="F2:G2"/>
    <mergeCell ref="H2:I2"/>
    <mergeCell ref="H3:H4"/>
    <mergeCell ref="I3:I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3:L39"/>
  <sheetViews>
    <sheetView zoomScalePageLayoutView="0" workbookViewId="0" topLeftCell="A1">
      <selection activeCell="B4" sqref="B4:K39"/>
    </sheetView>
  </sheetViews>
  <sheetFormatPr defaultColWidth="9.140625" defaultRowHeight="15"/>
  <cols>
    <col min="2" max="2" width="19.7109375" style="0" bestFit="1" customWidth="1"/>
    <col min="3" max="3" width="7.8515625" style="0" bestFit="1" customWidth="1"/>
    <col min="4" max="4" width="35.7109375" style="0" bestFit="1" customWidth="1"/>
  </cols>
  <sheetData>
    <row r="3" spans="1:12" ht="15">
      <c r="A3" s="123" t="s">
        <v>16</v>
      </c>
      <c r="B3" s="123" t="s">
        <v>358</v>
      </c>
      <c r="C3" s="123" t="s">
        <v>359</v>
      </c>
      <c r="D3" s="123" t="s">
        <v>154</v>
      </c>
      <c r="E3" s="123" t="s">
        <v>155</v>
      </c>
      <c r="F3" s="123" t="s">
        <v>156</v>
      </c>
      <c r="G3" s="123" t="s">
        <v>157</v>
      </c>
      <c r="H3" s="123" t="s">
        <v>158</v>
      </c>
      <c r="I3" s="123" t="s">
        <v>159</v>
      </c>
      <c r="J3" s="123" t="s">
        <v>160</v>
      </c>
      <c r="K3" s="123" t="s">
        <v>161</v>
      </c>
      <c r="L3" s="123" t="s">
        <v>360</v>
      </c>
    </row>
    <row r="4" spans="1:12" ht="15.75">
      <c r="A4" s="1" t="s">
        <v>9</v>
      </c>
      <c r="B4" s="56"/>
      <c r="C4" s="60"/>
      <c r="D4" s="52"/>
      <c r="E4" s="1"/>
      <c r="F4" s="1"/>
      <c r="G4" s="1"/>
      <c r="H4" s="1"/>
      <c r="I4" s="1"/>
      <c r="J4" s="1"/>
      <c r="K4" s="1"/>
      <c r="L4" s="66">
        <f>SUM(E4:K4)</f>
        <v>0</v>
      </c>
    </row>
    <row r="5" spans="1:12" ht="15.75">
      <c r="A5" s="1" t="s">
        <v>10</v>
      </c>
      <c r="B5" s="19"/>
      <c r="C5" s="60"/>
      <c r="D5" s="52"/>
      <c r="E5" s="1"/>
      <c r="F5" s="1"/>
      <c r="G5" s="1"/>
      <c r="H5" s="1"/>
      <c r="I5" s="1"/>
      <c r="J5" s="1"/>
      <c r="K5" s="1"/>
      <c r="L5" s="66">
        <f aca="true" t="shared" si="0" ref="L5:L39">SUM(E5:K5)</f>
        <v>0</v>
      </c>
    </row>
    <row r="6" spans="1:12" ht="15.75">
      <c r="A6" s="1" t="s">
        <v>11</v>
      </c>
      <c r="B6" s="56"/>
      <c r="C6" s="60"/>
      <c r="D6" s="52"/>
      <c r="E6" s="1"/>
      <c r="F6" s="1"/>
      <c r="G6" s="1"/>
      <c r="H6" s="1"/>
      <c r="I6" s="1"/>
      <c r="J6" s="1"/>
      <c r="K6" s="1"/>
      <c r="L6" s="66">
        <f t="shared" si="0"/>
        <v>0</v>
      </c>
    </row>
    <row r="7" spans="1:12" ht="15.75">
      <c r="A7" s="1" t="s">
        <v>12</v>
      </c>
      <c r="B7" s="56"/>
      <c r="C7" s="60"/>
      <c r="D7" s="52"/>
      <c r="E7" s="1"/>
      <c r="F7" s="1"/>
      <c r="G7" s="1"/>
      <c r="H7" s="1"/>
      <c r="I7" s="1"/>
      <c r="J7" s="1"/>
      <c r="K7" s="1"/>
      <c r="L7" s="66">
        <f t="shared" si="0"/>
        <v>0</v>
      </c>
    </row>
    <row r="8" spans="1:12" ht="15.75">
      <c r="A8" s="1" t="s">
        <v>13</v>
      </c>
      <c r="B8" s="56"/>
      <c r="C8" s="60"/>
      <c r="D8" s="52"/>
      <c r="E8" s="1"/>
      <c r="F8" s="1"/>
      <c r="G8" s="1"/>
      <c r="H8" s="1"/>
      <c r="I8" s="1"/>
      <c r="J8" s="1"/>
      <c r="K8" s="1"/>
      <c r="L8" s="66">
        <f t="shared" si="0"/>
        <v>0</v>
      </c>
    </row>
    <row r="9" spans="1:12" ht="15.75">
      <c r="A9" s="1" t="s">
        <v>75</v>
      </c>
      <c r="B9" s="19"/>
      <c r="C9" s="60"/>
      <c r="D9" s="52"/>
      <c r="E9" s="1"/>
      <c r="F9" s="1"/>
      <c r="G9" s="1"/>
      <c r="H9" s="1"/>
      <c r="I9" s="1"/>
      <c r="J9" s="1"/>
      <c r="K9" s="1"/>
      <c r="L9" s="66">
        <f t="shared" si="0"/>
        <v>0</v>
      </c>
    </row>
    <row r="10" spans="1:12" ht="15.75">
      <c r="A10" s="1" t="s">
        <v>76</v>
      </c>
      <c r="B10" s="56"/>
      <c r="C10" s="60"/>
      <c r="D10" s="52"/>
      <c r="E10" s="1"/>
      <c r="F10" s="1"/>
      <c r="G10" s="1"/>
      <c r="H10" s="1"/>
      <c r="I10" s="1"/>
      <c r="J10" s="1"/>
      <c r="K10" s="1"/>
      <c r="L10" s="66">
        <f t="shared" si="0"/>
        <v>0</v>
      </c>
    </row>
    <row r="11" spans="1:12" ht="15.75">
      <c r="A11" s="1" t="s">
        <v>77</v>
      </c>
      <c r="B11" s="56"/>
      <c r="C11" s="60"/>
      <c r="D11" s="52"/>
      <c r="E11" s="1"/>
      <c r="F11" s="1"/>
      <c r="G11" s="1"/>
      <c r="H11" s="1"/>
      <c r="I11" s="1"/>
      <c r="J11" s="1"/>
      <c r="K11" s="1"/>
      <c r="L11" s="66">
        <f t="shared" si="0"/>
        <v>0</v>
      </c>
    </row>
    <row r="12" spans="1:12" ht="15.75">
      <c r="A12" s="1" t="s">
        <v>14</v>
      </c>
      <c r="B12" s="56"/>
      <c r="C12" s="60"/>
      <c r="D12" s="52"/>
      <c r="E12" s="1"/>
      <c r="F12" s="1"/>
      <c r="G12" s="1"/>
      <c r="H12" s="1"/>
      <c r="I12" s="1"/>
      <c r="J12" s="1"/>
      <c r="K12" s="1"/>
      <c r="L12" s="66">
        <f t="shared" si="0"/>
        <v>0</v>
      </c>
    </row>
    <row r="13" spans="1:12" ht="15.75">
      <c r="A13" s="1" t="s">
        <v>78</v>
      </c>
      <c r="B13" s="56"/>
      <c r="C13" s="60"/>
      <c r="D13" s="52"/>
      <c r="E13" s="1"/>
      <c r="F13" s="1"/>
      <c r="G13" s="1"/>
      <c r="H13" s="1"/>
      <c r="I13" s="1"/>
      <c r="J13" s="1"/>
      <c r="K13" s="1"/>
      <c r="L13" s="66">
        <f t="shared" si="0"/>
        <v>0</v>
      </c>
    </row>
    <row r="14" spans="1:12" ht="15.75">
      <c r="A14" s="1" t="s">
        <v>79</v>
      </c>
      <c r="B14" s="19"/>
      <c r="C14" s="60"/>
      <c r="D14" s="52"/>
      <c r="E14" s="1"/>
      <c r="F14" s="1"/>
      <c r="G14" s="1"/>
      <c r="H14" s="1"/>
      <c r="I14" s="1"/>
      <c r="J14" s="1"/>
      <c r="K14" s="1"/>
      <c r="L14" s="66">
        <f t="shared" si="0"/>
        <v>0</v>
      </c>
    </row>
    <row r="15" spans="1:12" ht="15.75">
      <c r="A15" s="1" t="s">
        <v>80</v>
      </c>
      <c r="B15" s="56"/>
      <c r="C15" s="60"/>
      <c r="D15" s="52"/>
      <c r="E15" s="1"/>
      <c r="F15" s="1"/>
      <c r="G15" s="1"/>
      <c r="H15" s="1"/>
      <c r="I15" s="1"/>
      <c r="J15" s="1"/>
      <c r="K15" s="1"/>
      <c r="L15" s="66">
        <f t="shared" si="0"/>
        <v>0</v>
      </c>
    </row>
    <row r="16" spans="1:12" ht="15.75">
      <c r="A16" s="1" t="s">
        <v>24</v>
      </c>
      <c r="B16" s="56"/>
      <c r="C16" s="60"/>
      <c r="D16" s="52"/>
      <c r="E16" s="1"/>
      <c r="F16" s="1"/>
      <c r="G16" s="1"/>
      <c r="H16" s="1"/>
      <c r="I16" s="1"/>
      <c r="J16" s="1"/>
      <c r="K16" s="1"/>
      <c r="L16" s="66">
        <f t="shared" si="0"/>
        <v>0</v>
      </c>
    </row>
    <row r="17" spans="1:12" ht="15.75">
      <c r="A17" s="1" t="s">
        <v>81</v>
      </c>
      <c r="B17" s="56"/>
      <c r="C17" s="60"/>
      <c r="D17" s="52"/>
      <c r="E17" s="1"/>
      <c r="F17" s="1"/>
      <c r="G17" s="1"/>
      <c r="H17" s="1"/>
      <c r="I17" s="1"/>
      <c r="J17" s="1"/>
      <c r="K17" s="1"/>
      <c r="L17" s="66">
        <f t="shared" si="0"/>
        <v>0</v>
      </c>
    </row>
    <row r="18" spans="1:12" ht="15.75">
      <c r="A18" s="1" t="s">
        <v>82</v>
      </c>
      <c r="B18" s="56"/>
      <c r="C18" s="60"/>
      <c r="D18" s="52"/>
      <c r="E18" s="1"/>
      <c r="F18" s="1"/>
      <c r="G18" s="1"/>
      <c r="H18" s="1"/>
      <c r="I18" s="1"/>
      <c r="J18" s="1"/>
      <c r="K18" s="1"/>
      <c r="L18" s="66">
        <f t="shared" si="0"/>
        <v>0</v>
      </c>
    </row>
    <row r="19" spans="1:12" ht="15.75">
      <c r="A19" s="1" t="s">
        <v>83</v>
      </c>
      <c r="B19" s="56"/>
      <c r="C19" s="60"/>
      <c r="D19" s="52"/>
      <c r="E19" s="1"/>
      <c r="F19" s="1"/>
      <c r="G19" s="1"/>
      <c r="H19" s="1"/>
      <c r="I19" s="1"/>
      <c r="J19" s="1"/>
      <c r="K19" s="1"/>
      <c r="L19" s="66">
        <f t="shared" si="0"/>
        <v>0</v>
      </c>
    </row>
    <row r="20" spans="1:12" ht="15.75">
      <c r="A20" s="1" t="s">
        <v>25</v>
      </c>
      <c r="B20" s="56"/>
      <c r="C20" s="60"/>
      <c r="D20" s="52"/>
      <c r="E20" s="1"/>
      <c r="F20" s="1"/>
      <c r="G20" s="1"/>
      <c r="H20" s="1"/>
      <c r="I20" s="1"/>
      <c r="J20" s="1"/>
      <c r="K20" s="1"/>
      <c r="L20" s="66">
        <f t="shared" si="0"/>
        <v>0</v>
      </c>
    </row>
    <row r="21" spans="1:12" ht="15.75">
      <c r="A21" s="1" t="s">
        <v>84</v>
      </c>
      <c r="B21" s="56"/>
      <c r="C21" s="60"/>
      <c r="D21" s="52"/>
      <c r="E21" s="1"/>
      <c r="F21" s="1"/>
      <c r="G21" s="1"/>
      <c r="H21" s="1"/>
      <c r="I21" s="1"/>
      <c r="J21" s="1"/>
      <c r="K21" s="1"/>
      <c r="L21" s="66">
        <f t="shared" si="0"/>
        <v>0</v>
      </c>
    </row>
    <row r="22" spans="1:12" ht="15.75">
      <c r="A22" s="1" t="s">
        <v>85</v>
      </c>
      <c r="B22" s="56"/>
      <c r="C22" s="60"/>
      <c r="D22" s="52"/>
      <c r="E22" s="1"/>
      <c r="F22" s="1"/>
      <c r="G22" s="1"/>
      <c r="H22" s="1"/>
      <c r="I22" s="1"/>
      <c r="J22" s="1"/>
      <c r="K22" s="1"/>
      <c r="L22" s="66">
        <f t="shared" si="0"/>
        <v>0</v>
      </c>
    </row>
    <row r="23" spans="1:12" ht="15.75">
      <c r="A23" s="1" t="s">
        <v>86</v>
      </c>
      <c r="B23" s="56"/>
      <c r="C23" s="60"/>
      <c r="D23" s="52"/>
      <c r="E23" s="1"/>
      <c r="F23" s="1"/>
      <c r="G23" s="1"/>
      <c r="H23" s="1"/>
      <c r="I23" s="1"/>
      <c r="J23" s="1"/>
      <c r="K23" s="1"/>
      <c r="L23" s="66">
        <f t="shared" si="0"/>
        <v>0</v>
      </c>
    </row>
    <row r="24" spans="1:12" ht="15.75">
      <c r="A24" s="1" t="s">
        <v>318</v>
      </c>
      <c r="B24" s="56"/>
      <c r="C24" s="60"/>
      <c r="D24" s="52"/>
      <c r="E24" s="1"/>
      <c r="F24" s="1"/>
      <c r="G24" s="1"/>
      <c r="H24" s="1"/>
      <c r="I24" s="1"/>
      <c r="J24" s="1"/>
      <c r="K24" s="1"/>
      <c r="L24" s="66">
        <f t="shared" si="0"/>
        <v>0</v>
      </c>
    </row>
    <row r="25" spans="1:12" ht="15.75">
      <c r="A25" s="1" t="s">
        <v>319</v>
      </c>
      <c r="B25" s="56"/>
      <c r="C25" s="60"/>
      <c r="D25" s="52"/>
      <c r="E25" s="1"/>
      <c r="F25" s="1"/>
      <c r="G25" s="1"/>
      <c r="H25" s="1"/>
      <c r="I25" s="1"/>
      <c r="J25" s="1"/>
      <c r="K25" s="1"/>
      <c r="L25" s="66">
        <f t="shared" si="0"/>
        <v>0</v>
      </c>
    </row>
    <row r="26" spans="1:12" ht="15.75">
      <c r="A26" s="1" t="s">
        <v>320</v>
      </c>
      <c r="B26" s="56"/>
      <c r="C26" s="60"/>
      <c r="D26" s="52"/>
      <c r="E26" s="1"/>
      <c r="F26" s="1"/>
      <c r="G26" s="1"/>
      <c r="H26" s="1"/>
      <c r="I26" s="1"/>
      <c r="J26" s="1"/>
      <c r="K26" s="1"/>
      <c r="L26" s="66">
        <f t="shared" si="0"/>
        <v>0</v>
      </c>
    </row>
    <row r="27" spans="1:12" ht="15.75">
      <c r="A27" s="1" t="s">
        <v>321</v>
      </c>
      <c r="B27" s="56"/>
      <c r="C27" s="60"/>
      <c r="D27" s="52"/>
      <c r="E27" s="1"/>
      <c r="F27" s="1"/>
      <c r="G27" s="1"/>
      <c r="H27" s="1"/>
      <c r="I27" s="1"/>
      <c r="J27" s="1"/>
      <c r="K27" s="1"/>
      <c r="L27" s="66">
        <f t="shared" si="0"/>
        <v>0</v>
      </c>
    </row>
    <row r="28" spans="1:12" ht="15.75">
      <c r="A28" s="1" t="s">
        <v>322</v>
      </c>
      <c r="B28" s="56"/>
      <c r="C28" s="60"/>
      <c r="D28" s="52"/>
      <c r="E28" s="1"/>
      <c r="F28" s="1"/>
      <c r="G28" s="1"/>
      <c r="H28" s="1"/>
      <c r="I28" s="1"/>
      <c r="J28" s="1"/>
      <c r="K28" s="1"/>
      <c r="L28" s="66">
        <f t="shared" si="0"/>
        <v>0</v>
      </c>
    </row>
    <row r="29" spans="1:12" ht="15.75">
      <c r="A29" s="1" t="s">
        <v>323</v>
      </c>
      <c r="B29" s="56"/>
      <c r="C29" s="60"/>
      <c r="D29" s="52"/>
      <c r="E29" s="1"/>
      <c r="F29" s="1"/>
      <c r="G29" s="1"/>
      <c r="H29" s="1"/>
      <c r="I29" s="1"/>
      <c r="J29" s="1"/>
      <c r="K29" s="1"/>
      <c r="L29" s="66">
        <f t="shared" si="0"/>
        <v>0</v>
      </c>
    </row>
    <row r="30" spans="1:12" ht="15.75">
      <c r="A30" s="1" t="s">
        <v>324</v>
      </c>
      <c r="B30" s="56"/>
      <c r="C30" s="60"/>
      <c r="D30" s="52"/>
      <c r="E30" s="1"/>
      <c r="F30" s="1"/>
      <c r="G30" s="1"/>
      <c r="H30" s="1"/>
      <c r="I30" s="1"/>
      <c r="J30" s="1"/>
      <c r="K30" s="1"/>
      <c r="L30" s="66">
        <f t="shared" si="0"/>
        <v>0</v>
      </c>
    </row>
    <row r="31" spans="1:12" ht="15.75">
      <c r="A31" s="1" t="s">
        <v>325</v>
      </c>
      <c r="B31" s="56"/>
      <c r="C31" s="60"/>
      <c r="D31" s="52"/>
      <c r="E31" s="1"/>
      <c r="F31" s="1"/>
      <c r="G31" s="1"/>
      <c r="H31" s="1"/>
      <c r="I31" s="1"/>
      <c r="J31" s="1"/>
      <c r="K31" s="1"/>
      <c r="L31" s="66">
        <f t="shared" si="0"/>
        <v>0</v>
      </c>
    </row>
    <row r="32" spans="1:12" ht="15.75">
      <c r="A32" s="1" t="s">
        <v>326</v>
      </c>
      <c r="B32" s="56"/>
      <c r="C32" s="60"/>
      <c r="D32" s="52"/>
      <c r="E32" s="1"/>
      <c r="F32" s="1"/>
      <c r="G32" s="1"/>
      <c r="H32" s="1"/>
      <c r="I32" s="1"/>
      <c r="J32" s="1"/>
      <c r="K32" s="1"/>
      <c r="L32" s="66">
        <f t="shared" si="0"/>
        <v>0</v>
      </c>
    </row>
    <row r="33" spans="1:12" ht="15.75">
      <c r="A33" s="1" t="s">
        <v>327</v>
      </c>
      <c r="B33" s="56"/>
      <c r="C33" s="60"/>
      <c r="D33" s="52"/>
      <c r="E33" s="1"/>
      <c r="F33" s="1"/>
      <c r="G33" s="1"/>
      <c r="H33" s="1"/>
      <c r="I33" s="1"/>
      <c r="J33" s="1"/>
      <c r="K33" s="1"/>
      <c r="L33" s="66">
        <f t="shared" si="0"/>
        <v>0</v>
      </c>
    </row>
    <row r="34" spans="1:12" ht="15.75">
      <c r="A34" s="1" t="s">
        <v>328</v>
      </c>
      <c r="B34" s="56"/>
      <c r="C34" s="60"/>
      <c r="D34" s="52"/>
      <c r="E34" s="1"/>
      <c r="F34" s="1"/>
      <c r="G34" s="1"/>
      <c r="H34" s="1"/>
      <c r="I34" s="1"/>
      <c r="J34" s="1"/>
      <c r="K34" s="1"/>
      <c r="L34" s="66">
        <f t="shared" si="0"/>
        <v>0</v>
      </c>
    </row>
    <row r="35" spans="1:12" ht="15.75">
      <c r="A35" s="1" t="s">
        <v>329</v>
      </c>
      <c r="B35" s="56"/>
      <c r="C35" s="60"/>
      <c r="D35" s="52"/>
      <c r="E35" s="1"/>
      <c r="F35" s="1"/>
      <c r="G35" s="1"/>
      <c r="H35" s="1"/>
      <c r="I35" s="1"/>
      <c r="J35" s="1"/>
      <c r="K35" s="1"/>
      <c r="L35" s="66">
        <f t="shared" si="0"/>
        <v>0</v>
      </c>
    </row>
    <row r="36" spans="1:12" ht="15.75">
      <c r="A36" s="1" t="s">
        <v>330</v>
      </c>
      <c r="B36" s="56"/>
      <c r="C36" s="60"/>
      <c r="D36" s="52"/>
      <c r="E36" s="1"/>
      <c r="F36" s="1"/>
      <c r="G36" s="1"/>
      <c r="H36" s="1"/>
      <c r="I36" s="1"/>
      <c r="J36" s="1"/>
      <c r="K36" s="1"/>
      <c r="L36" s="66">
        <f t="shared" si="0"/>
        <v>0</v>
      </c>
    </row>
    <row r="37" spans="1:12" ht="15.75">
      <c r="A37" s="1" t="s">
        <v>331</v>
      </c>
      <c r="B37" s="56"/>
      <c r="C37" s="60"/>
      <c r="D37" s="52"/>
      <c r="E37" s="1"/>
      <c r="F37" s="1"/>
      <c r="G37" s="1"/>
      <c r="H37" s="1"/>
      <c r="I37" s="1"/>
      <c r="J37" s="1"/>
      <c r="K37" s="1"/>
      <c r="L37" s="66">
        <f t="shared" si="0"/>
        <v>0</v>
      </c>
    </row>
    <row r="38" spans="1:12" ht="15.75">
      <c r="A38" s="1" t="s">
        <v>332</v>
      </c>
      <c r="B38" s="56"/>
      <c r="C38" s="60"/>
      <c r="D38" s="52"/>
      <c r="E38" s="1"/>
      <c r="F38" s="1"/>
      <c r="G38" s="1"/>
      <c r="H38" s="1"/>
      <c r="I38" s="1"/>
      <c r="J38" s="1"/>
      <c r="K38" s="1"/>
      <c r="L38" s="66">
        <f t="shared" si="0"/>
        <v>0</v>
      </c>
    </row>
    <row r="39" spans="1:12" ht="15.75">
      <c r="A39" s="1" t="s">
        <v>333</v>
      </c>
      <c r="B39" s="56"/>
      <c r="C39" s="60"/>
      <c r="D39" s="52"/>
      <c r="E39" s="1"/>
      <c r="F39" s="1"/>
      <c r="G39" s="1"/>
      <c r="H39" s="1"/>
      <c r="I39" s="1"/>
      <c r="J39" s="1"/>
      <c r="K39" s="1"/>
      <c r="L39" s="66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2018-11-27T05:13:25Z</cp:lastPrinted>
  <dcterms:created xsi:type="dcterms:W3CDTF">2014-01-22T07:55:07Z</dcterms:created>
  <dcterms:modified xsi:type="dcterms:W3CDTF">2018-12-15T06:04:15Z</dcterms:modified>
  <cp:category/>
  <cp:version/>
  <cp:contentType/>
  <cp:contentStatus/>
</cp:coreProperties>
</file>